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S:\LIBRARYSER_Open_Access\Funded OA\Funders\UKRI\UKRI reports\UKRI report 2019\"/>
    </mc:Choice>
  </mc:AlternateContent>
  <bookViews>
    <workbookView xWindow="0" yWindow="0" windowWidth="28800" windowHeight="11700" tabRatio="696" activeTab="2"/>
  </bookViews>
  <sheets>
    <sheet name="introduction" sheetId="8" r:id="rId1"/>
    <sheet name="definitions" sheetId="11" r:id="rId2"/>
    <sheet name="Jisc APC template v4" sheetId="25" r:id="rId3"/>
    <sheet name="Discounts, memberships &amp; pre-pa" sheetId="23" r:id="rId4"/>
    <sheet name="RCUK compliance summary" sheetId="21" r:id="rId5"/>
    <sheet name="Constrained values" sheetId="24" state="hidden" r:id="rId6"/>
  </sheets>
  <definedNames>
    <definedName name="_xlnm.Print_Area" localSheetId="2">'Jisc APC template v4'!$A$3:$AB$22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1218" i="25" l="1"/>
  <c r="Z1218" i="25"/>
  <c r="F36" i="21" l="1"/>
  <c r="D36" i="21"/>
  <c r="A3" i="23" l="1" a="1"/>
  <c r="A3" i="23" s="1"/>
  <c r="E3" i="23" l="1"/>
  <c r="G3" i="23"/>
  <c r="I3" i="23" s="1"/>
  <c r="H3" i="23"/>
  <c r="J3" i="23" s="1"/>
  <c r="A4" i="23" a="1"/>
  <c r="A4" i="23" s="1"/>
  <c r="A5" i="23" s="1" a="1"/>
  <c r="A5" i="23" s="1"/>
  <c r="F5" i="23" s="1"/>
  <c r="K5" i="23" s="1"/>
  <c r="F3" i="23"/>
  <c r="K3" i="23" s="1"/>
  <c r="A6" i="23" l="1" a="1"/>
  <c r="A6" i="23" s="1"/>
  <c r="H6" i="23" s="1"/>
  <c r="J6" i="23" s="1"/>
  <c r="G5" i="23"/>
  <c r="I5" i="23" s="1"/>
  <c r="H4" i="23"/>
  <c r="J4" i="23" s="1"/>
  <c r="E4" i="23"/>
  <c r="E5" i="23"/>
  <c r="H5" i="23"/>
  <c r="J5" i="23" s="1"/>
  <c r="F4" i="23"/>
  <c r="K4" i="23" s="1"/>
  <c r="G4" i="23"/>
  <c r="I4" i="23" s="1"/>
  <c r="E28" i="21"/>
  <c r="G28" i="21" s="1"/>
  <c r="C29" i="21" l="1"/>
  <c r="A7" i="23" a="1"/>
  <c r="A7" i="23" s="1"/>
  <c r="E7" i="23" s="1"/>
  <c r="G6" i="23"/>
  <c r="I6" i="23" s="1"/>
  <c r="E6" i="23"/>
  <c r="F6" i="23"/>
  <c r="K6" i="23" s="1"/>
  <c r="C46" i="21"/>
  <c r="C44" i="21"/>
  <c r="C15" i="21"/>
  <c r="E29" i="21" l="1"/>
  <c r="G29" i="21" s="1"/>
  <c r="C30" i="21" s="1"/>
  <c r="E30" i="21" s="1"/>
  <c r="F7" i="23"/>
  <c r="K7" i="23" s="1"/>
  <c r="A8" i="23" a="1"/>
  <c r="A8" i="23" s="1"/>
  <c r="G8" i="23" s="1"/>
  <c r="I8" i="23" s="1"/>
  <c r="H7" i="23"/>
  <c r="J7" i="23" s="1"/>
  <c r="G7" i="23"/>
  <c r="I7" i="23" s="1"/>
  <c r="C39" i="21"/>
  <c r="G30" i="21" l="1"/>
  <c r="C31" i="21" s="1"/>
  <c r="E31" i="21" s="1"/>
  <c r="E8" i="23"/>
  <c r="H8" i="23"/>
  <c r="J8" i="23" s="1"/>
  <c r="F8" i="23"/>
  <c r="K8" i="23" s="1"/>
  <c r="A9" i="23" a="1"/>
  <c r="A9" i="23" s="1"/>
  <c r="E9" i="23" s="1"/>
  <c r="G31" i="21" l="1"/>
  <c r="C32" i="21" s="1"/>
  <c r="E32" i="21" s="1"/>
  <c r="F9" i="23"/>
  <c r="K9" i="23" s="1"/>
  <c r="H9" i="23"/>
  <c r="J9" i="23" s="1"/>
  <c r="A10" i="23" a="1"/>
  <c r="A10" i="23" s="1"/>
  <c r="A11" i="23" s="1" a="1"/>
  <c r="A11" i="23" s="1"/>
  <c r="G9" i="23"/>
  <c r="I9" i="23" s="1"/>
  <c r="G32" i="21" l="1"/>
  <c r="C33" i="21" s="1"/>
  <c r="E33" i="21" s="1"/>
  <c r="E10" i="23"/>
  <c r="F10" i="23"/>
  <c r="K10" i="23" s="1"/>
  <c r="G10" i="23"/>
  <c r="I10" i="23" s="1"/>
  <c r="H10" i="23"/>
  <c r="J10" i="23" s="1"/>
  <c r="A12" i="23" a="1"/>
  <c r="A12" i="23" s="1"/>
  <c r="G12" i="23" s="1"/>
  <c r="I12" i="23" s="1"/>
  <c r="G11" i="23"/>
  <c r="I11" i="23" s="1"/>
  <c r="E11" i="23"/>
  <c r="F11" i="23"/>
  <c r="K11" i="23" s="1"/>
  <c r="H11" i="23"/>
  <c r="J11" i="23" s="1"/>
  <c r="G33" i="21" l="1"/>
  <c r="E34" i="21" s="1"/>
  <c r="G35" i="21" s="1"/>
  <c r="H12" i="23"/>
  <c r="J12" i="23" s="1"/>
  <c r="A13" i="23" a="1"/>
  <c r="A13" i="23" s="1"/>
  <c r="H13" i="23" s="1"/>
  <c r="J13" i="23" s="1"/>
  <c r="F12" i="23"/>
  <c r="K12" i="23" s="1"/>
  <c r="E12" i="23"/>
  <c r="F13" i="23" l="1"/>
  <c r="K13" i="23" s="1"/>
  <c r="E13" i="23"/>
  <c r="G13" i="23"/>
  <c r="I13" i="23" s="1"/>
  <c r="A14" i="23" a="1"/>
  <c r="A14" i="23" s="1"/>
  <c r="A15" i="23" s="1" a="1"/>
  <c r="A15" i="23" s="1"/>
  <c r="F15" i="23" s="1"/>
  <c r="K15" i="23" s="1"/>
  <c r="G14" i="23" l="1"/>
  <c r="I14" i="23" s="1"/>
  <c r="H15" i="23"/>
  <c r="J15" i="23" s="1"/>
  <c r="A16" i="23" a="1"/>
  <c r="A16" i="23" s="1"/>
  <c r="E14" i="23"/>
  <c r="G15" i="23"/>
  <c r="I15" i="23" s="1"/>
  <c r="E15" i="23"/>
  <c r="H14" i="23"/>
  <c r="J14" i="23" s="1"/>
  <c r="F14" i="23"/>
  <c r="K14" i="23" s="1"/>
  <c r="E16" i="23" l="1"/>
  <c r="H16" i="23"/>
  <c r="J16" i="23" s="1"/>
  <c r="G16" i="23"/>
  <c r="I16" i="23" s="1"/>
  <c r="A17" i="23" a="1"/>
  <c r="A17" i="23" s="1"/>
  <c r="H17" i="23" s="1"/>
  <c r="J17" i="23" s="1"/>
  <c r="F16" i="23"/>
  <c r="K16" i="23" s="1"/>
  <c r="F17" i="23" l="1"/>
  <c r="K17" i="23" s="1"/>
  <c r="E17" i="23"/>
  <c r="A18" i="23" a="1"/>
  <c r="A18" i="23" s="1"/>
  <c r="G17" i="23"/>
  <c r="I17" i="23" s="1"/>
  <c r="H18" i="23" l="1"/>
  <c r="J18" i="23" s="1"/>
  <c r="G18" i="23"/>
  <c r="I18" i="23" s="1"/>
  <c r="E18" i="23"/>
  <c r="A19" i="23" a="1"/>
  <c r="A19" i="23" s="1"/>
  <c r="F18" i="23"/>
  <c r="K18" i="23" s="1"/>
  <c r="A20" i="23" l="1" a="1"/>
  <c r="A20" i="23" s="1"/>
  <c r="E19" i="23"/>
  <c r="H19" i="23"/>
  <c r="J19" i="23" s="1"/>
  <c r="F19" i="23"/>
  <c r="K19" i="23" s="1"/>
  <c r="G19" i="23"/>
  <c r="I19" i="23" s="1"/>
  <c r="A21" i="23" l="1" a="1"/>
  <c r="A21" i="23" s="1"/>
  <c r="F20" i="23"/>
  <c r="K20" i="23" s="1"/>
  <c r="G20" i="23"/>
  <c r="I20" i="23" s="1"/>
  <c r="H20" i="23"/>
  <c r="J20" i="23" s="1"/>
  <c r="E20" i="23"/>
  <c r="A22" i="23" l="1" a="1"/>
  <c r="A22" i="23" s="1"/>
  <c r="A23" i="23" s="1" a="1"/>
  <c r="A23" i="23" s="1"/>
  <c r="A24" i="23" s="1" a="1"/>
  <c r="A24" i="23" s="1"/>
  <c r="H21" i="23"/>
  <c r="J21" i="23" s="1"/>
  <c r="E21" i="23"/>
  <c r="F21" i="23"/>
  <c r="K21" i="23" s="1"/>
  <c r="G21" i="23"/>
  <c r="I21" i="23" s="1"/>
  <c r="E22" i="23" l="1"/>
  <c r="G22" i="23"/>
  <c r="I22" i="23" s="1"/>
  <c r="F22" i="23"/>
  <c r="K22" i="23" s="1"/>
  <c r="H22" i="23"/>
  <c r="J22" i="23" s="1"/>
  <c r="E23" i="23"/>
  <c r="F23" i="23"/>
  <c r="K23" i="23" s="1"/>
  <c r="H23" i="23"/>
  <c r="J23" i="23" s="1"/>
  <c r="G23" i="23"/>
  <c r="I23" i="23" s="1"/>
  <c r="A25" i="23" a="1"/>
  <c r="A25" i="23" s="1"/>
  <c r="A26" i="23" s="1" a="1"/>
  <c r="A26" i="23" s="1"/>
  <c r="H24" i="23"/>
  <c r="J24" i="23" s="1"/>
  <c r="E24" i="23"/>
  <c r="G24" i="23"/>
  <c r="I24" i="23" s="1"/>
  <c r="F24" i="23"/>
  <c r="K24" i="23" s="1"/>
  <c r="A27" i="23" l="1" a="1"/>
  <c r="A27" i="23" s="1"/>
  <c r="F27" i="23" s="1"/>
  <c r="K27" i="23" s="1"/>
  <c r="G26" i="23"/>
  <c r="I26" i="23" s="1"/>
  <c r="E26" i="23"/>
  <c r="F26" i="23"/>
  <c r="K26" i="23" s="1"/>
  <c r="H26" i="23"/>
  <c r="J26" i="23" s="1"/>
  <c r="E25" i="23"/>
  <c r="F25" i="23"/>
  <c r="K25" i="23" s="1"/>
  <c r="H25" i="23"/>
  <c r="J25" i="23" s="1"/>
  <c r="G25" i="23"/>
  <c r="I25" i="23" s="1"/>
  <c r="E27" i="23" l="1"/>
  <c r="H27" i="23"/>
  <c r="J27" i="23" s="1"/>
  <c r="G27" i="23"/>
  <c r="I27" i="23" s="1"/>
  <c r="A28" i="23" a="1"/>
  <c r="A28" i="23" s="1"/>
  <c r="F28" i="23" l="1"/>
  <c r="K28" i="23" s="1"/>
  <c r="E28" i="23"/>
  <c r="G28" i="23"/>
  <c r="I28" i="23" s="1"/>
  <c r="H28" i="23"/>
  <c r="J28" i="23" s="1"/>
  <c r="A29" i="23" a="1"/>
  <c r="A29" i="23" s="1"/>
  <c r="E29" i="23" s="1"/>
  <c r="F29" i="23" l="1"/>
  <c r="K29" i="23" s="1"/>
  <c r="G29" i="23"/>
  <c r="I29" i="23" s="1"/>
  <c r="H29" i="23"/>
  <c r="J29" i="23" s="1"/>
  <c r="A30" i="23" a="1"/>
  <c r="A30" i="23" s="1"/>
  <c r="H30" i="23" l="1"/>
  <c r="J30" i="23" s="1"/>
  <c r="A31" i="23" a="1"/>
  <c r="A31" i="23" s="1"/>
  <c r="G30" i="23"/>
  <c r="I30" i="23" s="1"/>
  <c r="E30" i="23"/>
  <c r="F30" i="23"/>
  <c r="K30" i="23" s="1"/>
  <c r="H31" i="23" l="1"/>
  <c r="J31" i="23" s="1"/>
  <c r="E31" i="23"/>
  <c r="G31" i="23"/>
  <c r="I31" i="23" s="1"/>
  <c r="F31" i="23"/>
  <c r="K31" i="23" s="1"/>
  <c r="A32" i="23" a="1"/>
  <c r="A32" i="23" s="1"/>
  <c r="G32" i="23" l="1"/>
  <c r="I32" i="23" s="1"/>
  <c r="E32" i="23"/>
  <c r="F32" i="23"/>
  <c r="K32" i="23" s="1"/>
  <c r="H32" i="23"/>
  <c r="J32" i="23" s="1"/>
  <c r="A33" i="23" a="1"/>
  <c r="A33" i="23" s="1"/>
  <c r="G33" i="23" l="1"/>
  <c r="I33" i="23" s="1"/>
  <c r="E33" i="23"/>
  <c r="F33" i="23"/>
  <c r="K33" i="23" s="1"/>
  <c r="H33" i="23"/>
  <c r="J33" i="23" s="1"/>
  <c r="A34" i="23" a="1"/>
  <c r="A34" i="23" s="1"/>
  <c r="G34" i="23" l="1"/>
  <c r="I34" i="23" s="1"/>
  <c r="F34" i="23"/>
  <c r="K34" i="23" s="1"/>
  <c r="H34" i="23"/>
  <c r="J34" i="23" s="1"/>
  <c r="E34" i="23"/>
  <c r="A35" i="23" a="1"/>
  <c r="A35" i="23" s="1"/>
  <c r="F35" i="23" l="1"/>
  <c r="K35" i="23" s="1"/>
  <c r="E35" i="23"/>
  <c r="H35" i="23"/>
  <c r="J35" i="23" s="1"/>
  <c r="G35" i="23"/>
  <c r="I35" i="23" s="1"/>
  <c r="A36" i="23" a="1"/>
  <c r="A36" i="23" s="1"/>
  <c r="E36" i="23" l="1"/>
  <c r="G36" i="23"/>
  <c r="I36" i="23" s="1"/>
  <c r="F36" i="23"/>
  <c r="K36" i="23" s="1"/>
  <c r="H36" i="23"/>
  <c r="J36" i="23" s="1"/>
  <c r="A37" i="23" a="1"/>
  <c r="A37" i="23" s="1"/>
  <c r="H37" i="23" l="1"/>
  <c r="J37" i="23" s="1"/>
  <c r="F37" i="23"/>
  <c r="K37" i="23" s="1"/>
  <c r="G37" i="23"/>
  <c r="I37" i="23" s="1"/>
  <c r="E37" i="23"/>
  <c r="A38" i="23" a="1"/>
  <c r="A38" i="23" s="1"/>
  <c r="G38" i="23" l="1"/>
  <c r="I38" i="23" s="1"/>
  <c r="H38" i="23"/>
  <c r="J38" i="23" s="1"/>
  <c r="E38" i="23"/>
  <c r="F38" i="23"/>
  <c r="K38" i="23" s="1"/>
  <c r="A39" i="23" a="1"/>
  <c r="A39" i="23" s="1"/>
  <c r="F39" i="23" l="1"/>
  <c r="K39" i="23" s="1"/>
  <c r="H39" i="23"/>
  <c r="J39" i="23" s="1"/>
  <c r="E39" i="23"/>
  <c r="G39" i="23"/>
  <c r="I39" i="23" s="1"/>
  <c r="A40" i="23" a="1"/>
  <c r="A40" i="23" s="1"/>
  <c r="E40" i="23" l="1"/>
  <c r="F40" i="23"/>
  <c r="K40" i="23" s="1"/>
  <c r="G40" i="23"/>
  <c r="I40" i="23" s="1"/>
  <c r="H40" i="23"/>
  <c r="J40" i="23" s="1"/>
  <c r="A41" i="23" a="1"/>
  <c r="A41" i="23" s="1"/>
  <c r="H41" i="23" l="1"/>
  <c r="J41" i="23" s="1"/>
  <c r="F41" i="23"/>
  <c r="K41" i="23" s="1"/>
  <c r="G41" i="23"/>
  <c r="I41" i="23" s="1"/>
  <c r="E41" i="23"/>
  <c r="A42" i="23" a="1"/>
  <c r="A42" i="23" s="1"/>
  <c r="F42" i="23" l="1"/>
  <c r="K42" i="23" s="1"/>
  <c r="G42" i="23"/>
  <c r="I42" i="23" s="1"/>
  <c r="H42" i="23"/>
  <c r="J42" i="23" s="1"/>
  <c r="E42" i="23"/>
  <c r="A43" i="23" a="1"/>
  <c r="A43" i="23" s="1"/>
  <c r="E43" i="23" l="1"/>
  <c r="F43" i="23"/>
  <c r="K43" i="23" s="1"/>
  <c r="G43" i="23"/>
  <c r="I43" i="23" s="1"/>
  <c r="H43" i="23"/>
  <c r="J43" i="23" s="1"/>
  <c r="A44" i="23" a="1"/>
  <c r="A44" i="23" s="1"/>
  <c r="H44" i="23" l="1"/>
  <c r="J44" i="23" s="1"/>
  <c r="E44" i="23"/>
  <c r="F44" i="23"/>
  <c r="K44" i="23" s="1"/>
  <c r="G44" i="23"/>
  <c r="I44" i="23" s="1"/>
  <c r="A45" i="23" a="1"/>
  <c r="A45" i="23" s="1"/>
  <c r="H45" i="23" l="1"/>
  <c r="J45" i="23" s="1"/>
  <c r="E45" i="23"/>
  <c r="F45" i="23"/>
  <c r="K45" i="23" s="1"/>
  <c r="G45" i="23"/>
  <c r="I45" i="23" s="1"/>
  <c r="A46" i="23" a="1"/>
  <c r="A46" i="23" s="1"/>
  <c r="G46" i="23" l="1"/>
  <c r="I46" i="23" s="1"/>
  <c r="H46" i="23"/>
  <c r="J46" i="23" s="1"/>
  <c r="E46" i="23"/>
  <c r="F46" i="23"/>
  <c r="K46" i="23" s="1"/>
  <c r="A47" i="23" a="1"/>
  <c r="A47" i="23" s="1"/>
  <c r="F47" i="23" l="1"/>
  <c r="K47" i="23" s="1"/>
  <c r="E47" i="23"/>
  <c r="G47" i="23"/>
  <c r="I47" i="23" s="1"/>
  <c r="H47" i="23"/>
  <c r="J47" i="23" s="1"/>
  <c r="A48" i="23" a="1"/>
  <c r="A48" i="23" s="1"/>
  <c r="E48" i="23" l="1"/>
  <c r="H48" i="23"/>
  <c r="J48" i="23" s="1"/>
  <c r="F48" i="23"/>
  <c r="K48" i="23" s="1"/>
  <c r="G48" i="23"/>
  <c r="I48" i="23" s="1"/>
  <c r="A49" i="23" a="1"/>
  <c r="A49" i="23" s="1"/>
  <c r="E49" i="23" l="1"/>
  <c r="F49" i="23"/>
  <c r="K49" i="23" s="1"/>
  <c r="G49" i="23"/>
  <c r="I49" i="23" s="1"/>
  <c r="H49" i="23"/>
  <c r="J49" i="23" s="1"/>
  <c r="A50" i="23" a="1"/>
  <c r="A50" i="23" s="1"/>
  <c r="G50" i="23" l="1"/>
  <c r="I50" i="23" s="1"/>
  <c r="H50" i="23"/>
  <c r="J50" i="23" s="1"/>
  <c r="E50" i="23"/>
  <c r="F50" i="23"/>
  <c r="K50" i="23" s="1"/>
</calcChain>
</file>

<file path=xl/comments1.xml><?xml version="1.0" encoding="utf-8"?>
<comments xmlns="http://schemas.openxmlformats.org/spreadsheetml/2006/main">
  <authors>
    <author>RCUK Guidance</author>
  </authors>
  <commentList>
    <comment ref="A4" authorId="0" shapeId="0">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B4" authorId="0" shapeId="0">
      <text>
        <r>
          <rPr>
            <b/>
            <sz val="9"/>
            <color indexed="81"/>
            <rFont val="Tahoma"/>
            <family val="2"/>
          </rPr>
          <t>Guidance:</t>
        </r>
        <r>
          <rPr>
            <sz val="9"/>
            <color indexed="81"/>
            <rFont val="Tahoma"/>
            <family val="2"/>
          </rPr>
          <t xml:space="preserve">
PubMed unique identifier.</t>
        </r>
      </text>
    </comment>
    <comment ref="C4" authorId="0" shapeId="0">
      <text>
        <r>
          <rPr>
            <b/>
            <sz val="9"/>
            <color indexed="81"/>
            <rFont val="Tahoma"/>
            <family val="2"/>
          </rPr>
          <t>Guidance:</t>
        </r>
        <r>
          <rPr>
            <sz val="9"/>
            <color indexed="81"/>
            <rFont val="Tahoma"/>
            <family val="2"/>
          </rPr>
          <t xml:space="preserve">
The Digital Object Identifier.</t>
        </r>
      </text>
    </comment>
    <comment ref="D4" authorId="0" shapeId="0">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E4" authorId="0" shapeId="0">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F4" authorId="0" shapeId="0">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G4" authorId="0" shapeId="0">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H4" authorId="0" shapeId="0">
      <text>
        <r>
          <rPr>
            <b/>
            <sz val="9"/>
            <color indexed="81"/>
            <rFont val="Tahoma"/>
            <family val="2"/>
          </rPr>
          <t>Guidance:</t>
        </r>
        <r>
          <rPr>
            <sz val="9"/>
            <color indexed="81"/>
            <rFont val="Tahoma"/>
            <family val="2"/>
          </rPr>
          <t xml:space="preserve">
Title of item, i.e. title of journal article, book chapter, conference paper etc.</t>
        </r>
      </text>
    </comment>
    <comment ref="I4" authorId="0" shapeId="0">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J4" authorId="0" shapeId="0">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K4" authorId="0" shapeId="0">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L4" authorId="0" shapeId="0">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M4" authorId="0" shapeId="0">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N4" authorId="0" shapeId="0">
      <text>
        <r>
          <rPr>
            <b/>
            <sz val="9"/>
            <color indexed="81"/>
            <rFont val="Tahoma"/>
            <family val="2"/>
          </rPr>
          <t>Guidance:</t>
        </r>
        <r>
          <rPr>
            <sz val="9"/>
            <color indexed="81"/>
            <rFont val="Tahoma"/>
            <family val="2"/>
          </rPr>
          <t xml:space="preserve">
Grant ID for first funder (column M). This field is optional if reporting to Jisc.</t>
        </r>
      </text>
    </comment>
    <comment ref="O4" authorId="0" shapeId="0">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P4" authorId="0" shapeId="0">
      <text>
        <r>
          <rPr>
            <b/>
            <sz val="9"/>
            <color indexed="81"/>
            <rFont val="Tahoma"/>
            <family val="2"/>
          </rPr>
          <t>Guidance:</t>
        </r>
        <r>
          <rPr>
            <sz val="9"/>
            <color indexed="81"/>
            <rFont val="Tahoma"/>
            <family val="2"/>
          </rPr>
          <t xml:space="preserve">
Grant ID for second funder (column O).</t>
        </r>
      </text>
    </comment>
    <comment ref="Q4" authorId="0" shapeId="0">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R4" authorId="0" shapeId="0">
      <text>
        <r>
          <rPr>
            <b/>
            <sz val="9"/>
            <color indexed="81"/>
            <rFont val="Tahoma"/>
            <family val="2"/>
          </rPr>
          <t>Guidance:</t>
        </r>
        <r>
          <rPr>
            <sz val="9"/>
            <color indexed="81"/>
            <rFont val="Tahoma"/>
            <family val="2"/>
          </rPr>
          <t xml:space="preserve">
Grant ID for third funder (column Q).</t>
        </r>
      </text>
    </comment>
    <comment ref="S4" authorId="0" shapeId="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T4" authorId="0" shapeId="0">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U4" authorId="0" shapeId="0">
      <text>
        <r>
          <rPr>
            <b/>
            <sz val="9"/>
            <color indexed="81"/>
            <rFont val="Tahoma"/>
            <family val="2"/>
          </rPr>
          <t>Guidance:</t>
        </r>
        <r>
          <rPr>
            <sz val="9"/>
            <color indexed="81"/>
            <rFont val="Tahoma"/>
            <family val="2"/>
          </rPr>
          <t xml:space="preserve">
Currency that the APC was originally paid in e.g. GBP, USD, EUR.</t>
        </r>
      </text>
    </comment>
    <comment ref="V4" authorId="0" shapeId="0">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W4" authorId="0" shapeId="0">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X4" authorId="0" shapeId="0">
      <text>
        <r>
          <rPr>
            <b/>
            <sz val="9"/>
            <color indexed="81"/>
            <rFont val="Tahoma"/>
            <family val="2"/>
          </rPr>
          <t>Guidance:</t>
        </r>
        <r>
          <rPr>
            <sz val="9"/>
            <color indexed="81"/>
            <rFont val="Tahoma"/>
            <family val="2"/>
          </rPr>
          <t xml:space="preserve">
</t>
        </r>
        <r>
          <rPr>
            <b/>
            <sz val="9"/>
            <color indexed="81"/>
            <rFont val="Tahoma"/>
            <family val="2"/>
          </rPr>
          <t>Where possible, select from drop-down list.</t>
        </r>
        <r>
          <rPr>
            <sz val="9"/>
            <color indexed="81"/>
            <rFont val="Tahoma"/>
            <family val="2"/>
          </rPr>
          <t xml:space="preserve"> Specify whether there was a discount on the APC that was paid to a publisher, including instances where the institution has a pre-payment or membership agreement with the publisher. Please then fill in details about the deal in the "Discounts, memberships and pre-payments" tab.</t>
        </r>
      </text>
    </comment>
    <comment ref="Y4" authorId="0" shapeId="0">
      <text>
        <r>
          <rPr>
            <b/>
            <sz val="9"/>
            <color indexed="81"/>
            <rFont val="Tahoma"/>
            <family val="2"/>
          </rPr>
          <t>Guidance:</t>
        </r>
        <r>
          <rPr>
            <sz val="9"/>
            <color indexed="81"/>
            <rFont val="Tahoma"/>
            <family val="2"/>
          </rPr>
          <t xml:space="preserve">
Mandatory only for publications funded by COAF.</t>
        </r>
      </text>
    </comment>
    <comment ref="Z4" authorId="0" shapeId="0">
      <text>
        <r>
          <rPr>
            <b/>
            <sz val="9"/>
            <color indexed="81"/>
            <rFont val="Tahoma"/>
            <family val="2"/>
          </rPr>
          <t>Guidance:</t>
        </r>
        <r>
          <rPr>
            <sz val="9"/>
            <color indexed="81"/>
            <rFont val="Tahoma"/>
            <family val="2"/>
          </rPr>
          <t xml:space="preserve">
Mandatory only for publications funded by RCUK.</t>
        </r>
      </text>
    </comment>
    <comment ref="AA4" authorId="0" shapeId="0">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 ref="AB4" authorId="0" shapeId="0">
      <text>
        <r>
          <rPr>
            <b/>
            <sz val="9"/>
            <color indexed="81"/>
            <rFont val="Tahoma"/>
            <family val="2"/>
          </rPr>
          <t>Guidance:</t>
        </r>
        <r>
          <rPr>
            <sz val="9"/>
            <color indexed="81"/>
            <rFont val="Tahoma"/>
            <family val="2"/>
          </rPr>
          <t xml:space="preserve">
Free text field. This can include notes which clarify things for internal institutional purposes as well as notes to explain any context needed for external viewers.</t>
        </r>
      </text>
    </comment>
  </commentList>
</comments>
</file>

<file path=xl/sharedStrings.xml><?xml version="1.0" encoding="utf-8"?>
<sst xmlns="http://schemas.openxmlformats.org/spreadsheetml/2006/main" count="16764" uniqueCount="4617">
  <si>
    <t>This spreadsheet and all data contained within it are published under a Creative Commons CC0 license.</t>
  </si>
  <si>
    <t>Internal institutional data</t>
  </si>
  <si>
    <t>Bibliographic data</t>
  </si>
  <si>
    <t>PubMed ID</t>
  </si>
  <si>
    <t>DOI</t>
  </si>
  <si>
    <t>Publisher</t>
  </si>
  <si>
    <t>Journal</t>
  </si>
  <si>
    <t>ISSN</t>
  </si>
  <si>
    <t>Type of publication</t>
  </si>
  <si>
    <t>Article title</t>
  </si>
  <si>
    <t>Title of item, i.e. title of journal article, book chapter, conference paper etc.</t>
  </si>
  <si>
    <t>Date of publication</t>
  </si>
  <si>
    <t>Funding data</t>
  </si>
  <si>
    <t>Fund that APC is paid from (1)</t>
  </si>
  <si>
    <t>Fund that APC is paid from (2)</t>
  </si>
  <si>
    <t>Complete if there is more than one fund that the APC is paid from.</t>
  </si>
  <si>
    <t>Fund that APC is paid from (3)</t>
  </si>
  <si>
    <t>Complete if there are more than two funds that the APC is paid from.</t>
  </si>
  <si>
    <t>Funder of research (1)</t>
  </si>
  <si>
    <t>Funder of research (2)</t>
  </si>
  <si>
    <t>Funder of research (3)</t>
  </si>
  <si>
    <t>APC data</t>
  </si>
  <si>
    <t>Date of APC payment</t>
  </si>
  <si>
    <t>Currency of APC</t>
  </si>
  <si>
    <t>Discounts, memberships &amp; pre-payment agreements</t>
  </si>
  <si>
    <t>Amount of APC charged to COAF grant (include VAT if charged)</t>
  </si>
  <si>
    <t>License data</t>
  </si>
  <si>
    <t>Notes</t>
  </si>
  <si>
    <t>APC paid (£) including VAT if charged</t>
  </si>
  <si>
    <t>Licence</t>
  </si>
  <si>
    <t>RCUK</t>
  </si>
  <si>
    <t>COAF</t>
  </si>
  <si>
    <t>NERC</t>
  </si>
  <si>
    <t>British Heart Foundation</t>
  </si>
  <si>
    <t>None</t>
  </si>
  <si>
    <t>Conference Paper/Proceeding/Abstract</t>
  </si>
  <si>
    <t>Institutional</t>
  </si>
  <si>
    <t>Wellcome Trust</t>
  </si>
  <si>
    <t>Select from drop-down list. State the source of funding to pay the APC: RCUK, COAF, Institutional, or Other. Explain any complications in the 'Notes' field. If there is more than one funder of the APC, state these in the following two columns.</t>
  </si>
  <si>
    <t>CC BY</t>
  </si>
  <si>
    <t>CC BY-NC</t>
  </si>
  <si>
    <t>APC paid (actual currency) excluding VAT</t>
  </si>
  <si>
    <t>Additional publication costs (£)</t>
  </si>
  <si>
    <t>To the extent possible under law, Jisc and the higher education institution completing this template have waived all copyright and related or neighboring rights to this work.</t>
  </si>
  <si>
    <t>Grant ID (1)</t>
  </si>
  <si>
    <t>Grant ID (2)</t>
  </si>
  <si>
    <t>Grant ID (3)</t>
  </si>
  <si>
    <t>Amount of APC charged to RCUK OA fund (include VAT if charged)</t>
  </si>
  <si>
    <t xml:space="preserve"> </t>
  </si>
  <si>
    <t>rioxxterms:version_of_record</t>
  </si>
  <si>
    <t>dc:publisher</t>
  </si>
  <si>
    <t>dc:title</t>
  </si>
  <si>
    <t>rioxxterms:publication_date</t>
  </si>
  <si>
    <t>rioxxterms:project</t>
  </si>
  <si>
    <t>ali:license_ref</t>
  </si>
  <si>
    <t>dc:source</t>
  </si>
  <si>
    <t>The Digital Object Identifier.</t>
  </si>
  <si>
    <t>Select from drop-down list. Specify the licence the article has been published under.</t>
  </si>
  <si>
    <t>The total of any additional costs charged by the publisher e.g. page and colour charges. This does not include transaction fees such as bank charges. Use the 'Notes' field for details.</t>
  </si>
  <si>
    <t>The funder of the research. Complete if there is more than one funder.</t>
  </si>
  <si>
    <t>The funder of the research. Complete if there are more than two funders.</t>
  </si>
  <si>
    <t>Compliance based on actual publications data</t>
  </si>
  <si>
    <t>Number</t>
  </si>
  <si>
    <t>Total publications arising from research council funding</t>
  </si>
  <si>
    <t>Number of gold compliant publications</t>
  </si>
  <si>
    <t>Number of green compliant publications</t>
  </si>
  <si>
    <t>Overall compliance</t>
  </si>
  <si>
    <t>Compliance based on estimates of publication numbers</t>
  </si>
  <si>
    <t>Percent</t>
  </si>
  <si>
    <t>Proportion of compliance delivered through the gold route</t>
  </si>
  <si>
    <t>Proportion of compliance delivered through the green route</t>
  </si>
  <si>
    <t xml:space="preserve">Estimate of overall compliance </t>
  </si>
  <si>
    <t>OA block grant summary information</t>
  </si>
  <si>
    <t>OA grant brought forward</t>
  </si>
  <si>
    <t>OA grant received</t>
  </si>
  <si>
    <t>OA Grant available</t>
  </si>
  <si>
    <t>OA grant spent</t>
  </si>
  <si>
    <t>OA grant carried forward</t>
  </si>
  <si>
    <t>OA operations/APC processing</t>
  </si>
  <si>
    <t>Amount</t>
  </si>
  <si>
    <t>Staff costs</t>
  </si>
  <si>
    <t>Non-staff costs</t>
  </si>
  <si>
    <t>Total OA operations/APC processing</t>
  </si>
  <si>
    <t>Other - details-1</t>
  </si>
  <si>
    <t>Other - details-2</t>
  </si>
  <si>
    <t>Total of non-publisher spend</t>
  </si>
  <si>
    <t>Mandatory only for publications funded by COAF.</t>
  </si>
  <si>
    <t>https://www.jisc-collections.ac.uk/Jisc-Monitor/APC-data-collection/</t>
  </si>
  <si>
    <t>An FAQ can be found here:</t>
  </si>
  <si>
    <t>For full details visit the Jisc Collections website, where the template can be downloaded:</t>
  </si>
  <si>
    <t>Introduction to the template</t>
  </si>
  <si>
    <t>Compliance summary - no data</t>
  </si>
  <si>
    <t>https://www.jisc-collections.ac.uk/Jisc-Monitor/APC-data-collection/Jisc-APC-template-FAQ/</t>
  </si>
  <si>
    <t>Equivalent RIOXX field</t>
  </si>
  <si>
    <t>Equivalent CASRAI field</t>
  </si>
  <si>
    <t>Free text field. This can include notes which clarify things for internal institutional purposes as well as notes to explain any context needed for external viewers.</t>
  </si>
  <si>
    <t>Definitions of metadata fields</t>
  </si>
  <si>
    <t>A</t>
  </si>
  <si>
    <t>B</t>
  </si>
  <si>
    <t>C</t>
  </si>
  <si>
    <t>D</t>
  </si>
  <si>
    <t>E</t>
  </si>
  <si>
    <t>http://dictionary.casrai.org/Internal_OA_Cost_Application/External_Notes</t>
  </si>
  <si>
    <t>http://dictionary.casrai.org/Journal_Article/DOI</t>
  </si>
  <si>
    <t>http://dictionary.casrai.org/Journal_Article/ISSN</t>
  </si>
  <si>
    <t>http://dictionary.casrai.org/Journal_Article/Publisher_Name</t>
  </si>
  <si>
    <t>http://dictionary.casrai.org/Journal_Article/Journal</t>
  </si>
  <si>
    <t>http://dictionary.casrai.org/Journal_Article/Article_Title</t>
  </si>
  <si>
    <t>http://dictionary.casrai.org/Journal_Article/Publication_Date</t>
  </si>
  <si>
    <t>http://dictionary.casrai.org/APC_Payment/Licence_Type</t>
  </si>
  <si>
    <t>http://dictionary.casrai.org/APC_Payment/Date</t>
  </si>
  <si>
    <t>http://dictionary.casrai.org/APC_Payment/Currency</t>
  </si>
  <si>
    <t>http://dictionary.casrai.org/APC_Payment/Amount_Paid</t>
  </si>
  <si>
    <t>http://dictionary.casrai.org/APC_Payment/Source_Fund(s)</t>
  </si>
  <si>
    <t>It is recommended that institutions archive the spreadsheets or CSVs that they release in an online research repository, such as figshare or their own institutional repository. Jisc Collections can do this on behalf of institutions if they wish. Please contact jisc.apc@jisc.ac.uk for further information.</t>
  </si>
  <si>
    <t>Other - details-7</t>
  </si>
  <si>
    <t>Other - details-6</t>
  </si>
  <si>
    <t>Other - details-5</t>
  </si>
  <si>
    <t>Other - details-4</t>
  </si>
  <si>
    <t>Other - details-3</t>
  </si>
  <si>
    <t xml:space="preserve">Other OA costs     </t>
  </si>
  <si>
    <t>Sum of 'Other - details' below</t>
  </si>
  <si>
    <t>E   Comments</t>
  </si>
  <si>
    <t>Summary information on open access spend</t>
  </si>
  <si>
    <r>
      <rPr>
        <b/>
        <sz val="11"/>
        <rFont val="Calibri"/>
        <family val="2"/>
        <scheme val="minor"/>
      </rPr>
      <t xml:space="preserve">Actual </t>
    </r>
    <r>
      <rPr>
        <sz val="11"/>
        <rFont val="Calibri"/>
        <family val="2"/>
        <scheme val="minor"/>
      </rPr>
      <t>Year 1 spend (April 2013 - March 2014)</t>
    </r>
  </si>
  <si>
    <r>
      <rPr>
        <b/>
        <sz val="11"/>
        <rFont val="Calibri"/>
        <family val="2"/>
        <scheme val="minor"/>
      </rPr>
      <t>Actual</t>
    </r>
    <r>
      <rPr>
        <sz val="11"/>
        <rFont val="Calibri"/>
        <family val="2"/>
        <scheme val="minor"/>
      </rPr>
      <t xml:space="preserve"> Year 2 spend (April 2014 - March 2015)</t>
    </r>
  </si>
  <si>
    <r>
      <rPr>
        <b/>
        <sz val="11"/>
        <rFont val="Calibri"/>
        <family val="2"/>
        <scheme val="minor"/>
      </rPr>
      <t xml:space="preserve">Actual </t>
    </r>
    <r>
      <rPr>
        <sz val="11"/>
        <rFont val="Calibri"/>
        <family val="2"/>
        <scheme val="minor"/>
      </rPr>
      <t>Year 3 spend (April 2015 - March 2016)</t>
    </r>
  </si>
  <si>
    <t>The date of earliest online availability. Use most accurate date available, whether that is day (e.g. 2017-01-01), month (e.g. 2017-01), or year (e.g. 2017).</t>
  </si>
  <si>
    <t>Currency that the APC was originally paid in e.g. GBP, USD, EUR.</t>
  </si>
  <si>
    <t>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</si>
  <si>
    <t>Select from drop-down list. Specify whether there was a discount on the APC that was paid to a publisher, including instances where the institution has a pre-payment or membership agreement with the publisher.</t>
  </si>
  <si>
    <t>Mandatory only for publications funded by RCUK.</t>
  </si>
  <si>
    <t>Date of acceptance</t>
  </si>
  <si>
    <t>Date on which the resource has been accepted for publication with all substantive changes made. Use most accurate date available, whether that is day (e.g. 2017-01-01), month (e.g. 2017-01), or year (e.g. 2017).</t>
  </si>
  <si>
    <t>dcterms:dateAccepted</t>
  </si>
  <si>
    <t>http://dictionary.casrai.org/Journal_Article/Final_Acceptance_Date</t>
  </si>
  <si>
    <t>PubMed unique identifier.</t>
  </si>
  <si>
    <t xml:space="preserve">http://dictionary.casrai.org/Output_ID_Types/PMID </t>
  </si>
  <si>
    <t>rioxxterms:type</t>
  </si>
  <si>
    <t>Grant ID for second funder.</t>
  </si>
  <si>
    <t>Grant ID for third funder.</t>
  </si>
  <si>
    <t>The date that payment leaves the institution's account. Use most accurate date available, whether that is day (e.g. 2017-01-01), month (e.g. 2017-01), or year (e.g. 2017).</t>
  </si>
  <si>
    <t>The amount that was paid for the APC, in the currency it was paid in, excluding VAT. In the case where the amount is unknown or unclear, as with prepaid or offset APCs, leave blank and indicate the name of the deal under 'Discounts, memberships, &amp; pre-payment agreements.'</t>
  </si>
  <si>
    <t>Elsevier_Prepayment</t>
  </si>
  <si>
    <t>ACS_AuthorChoice Institutional membership discount</t>
  </si>
  <si>
    <t>ACS_AuthorChoice membership discount</t>
  </si>
  <si>
    <t xml:space="preserve">Author_Supporter/Membership Discount </t>
  </si>
  <si>
    <t>Institutional_Prepayment</t>
  </si>
  <si>
    <t>Institutional_IEEE_Discount</t>
  </si>
  <si>
    <t>JiscCollections_RSC</t>
  </si>
  <si>
    <t>Institutional_ membership discount</t>
  </si>
  <si>
    <t>De Gruyter offset</t>
  </si>
  <si>
    <t>Springer Compact</t>
  </si>
  <si>
    <t>Sage prepayment</t>
  </si>
  <si>
    <t>JiscCollections_RSC_Read&amp;Publish</t>
  </si>
  <si>
    <t xml:space="preserve">JiscCollections_IOPP </t>
  </si>
  <si>
    <t>JiscCollections_Taylor &amp; Francis</t>
  </si>
  <si>
    <t>Number of APCs</t>
  </si>
  <si>
    <t>Other</t>
  </si>
  <si>
    <t>Data paper</t>
  </si>
  <si>
    <t>Letter</t>
  </si>
  <si>
    <t>European Union</t>
  </si>
  <si>
    <t>Case report</t>
  </si>
  <si>
    <t>NIH</t>
  </si>
  <si>
    <t>Methods and protocols</t>
  </si>
  <si>
    <t>Working paper</t>
  </si>
  <si>
    <t>Parkinson's UK</t>
  </si>
  <si>
    <t>Consultancy Report</t>
  </si>
  <si>
    <t>Cancer Research UK</t>
  </si>
  <si>
    <t>Thesis</t>
  </si>
  <si>
    <t>Unspecified/unclear</t>
  </si>
  <si>
    <t>Technical Standard</t>
  </si>
  <si>
    <t>Author copyright</t>
  </si>
  <si>
    <t>Bloodwise</t>
  </si>
  <si>
    <t>Technical Report</t>
  </si>
  <si>
    <t>Publisher copyright</t>
  </si>
  <si>
    <t>Arthritis Research UK</t>
  </si>
  <si>
    <t>Policy briefing report</t>
  </si>
  <si>
    <t>CC BY-NC-ND</t>
  </si>
  <si>
    <t>STFC</t>
  </si>
  <si>
    <t>Monograph</t>
  </si>
  <si>
    <t>CC BY-NC-SA</t>
  </si>
  <si>
    <t>Manual/Guide</t>
  </si>
  <si>
    <t>CC BY-ND</t>
  </si>
  <si>
    <t>MRC</t>
  </si>
  <si>
    <t>Journal Article/Review</t>
  </si>
  <si>
    <t>ESRC</t>
  </si>
  <si>
    <t>CC BY-SA</t>
  </si>
  <si>
    <t>EPSRC</t>
  </si>
  <si>
    <t>Book edited</t>
  </si>
  <si>
    <t>BBSRC</t>
  </si>
  <si>
    <t>Book chapter</t>
  </si>
  <si>
    <t>CC0</t>
  </si>
  <si>
    <t>Book</t>
  </si>
  <si>
    <r>
      <t xml:space="preserve">Additionally, fields highlighted in green are considered by RCUK to be required for their reporting purposes. RCUK recognises the difficulty some institutions may have in providing this level of information and request that Research Organisations make their best endeavours to provide the information requested. If you need further advice or have specific issues please contact RCUK at: </t>
    </r>
    <r>
      <rPr>
        <b/>
        <sz val="10"/>
        <color theme="1"/>
        <rFont val="Arial"/>
        <family val="2"/>
      </rPr>
      <t xml:space="preserve">openaccess@rcuk.ac.uk </t>
    </r>
    <r>
      <rPr>
        <sz val="10"/>
        <color theme="1"/>
        <rFont val="Arial"/>
        <family val="2"/>
      </rPr>
      <t xml:space="preserve"> </t>
    </r>
  </si>
  <si>
    <t>E-ISSN</t>
  </si>
  <si>
    <t>Column name</t>
  </si>
  <si>
    <t>Description</t>
  </si>
  <si>
    <t>APC expenditure including VAT (£)</t>
  </si>
  <si>
    <t>Total amount of APC charged to RCUK OA fund including VAT (£)</t>
  </si>
  <si>
    <t>Total amount of APC charged to COAF grant including VAT (£)</t>
  </si>
  <si>
    <r>
      <t xml:space="preserve">This is </t>
    </r>
    <r>
      <rPr>
        <b/>
        <sz val="10"/>
        <rFont val="Arial"/>
        <family val="2"/>
      </rPr>
      <t xml:space="preserve">populated automatically </t>
    </r>
    <r>
      <rPr>
        <sz val="10"/>
        <rFont val="Arial"/>
        <family val="2"/>
      </rPr>
      <t>from the 'Discounts, memberships &amp; pre-payment agreements' column on "JISC APC template"</t>
    </r>
  </si>
  <si>
    <t>Membership price including VAT (£)</t>
  </si>
  <si>
    <t>Membership price  charged to COAF including VAT (£)</t>
  </si>
  <si>
    <t>Membership price charged to RCUK including VAT (£)</t>
  </si>
  <si>
    <t>Total cost to COAF including VAT (£)</t>
  </si>
  <si>
    <t>Total cost to RCUK including VAT (£)</t>
  </si>
  <si>
    <t>Total expenditure including VAT (£)</t>
  </si>
  <si>
    <t>AHRC</t>
  </si>
  <si>
    <t>NC3Rs</t>
  </si>
  <si>
    <r>
      <t xml:space="preserve">This is </t>
    </r>
    <r>
      <rPr>
        <b/>
        <sz val="10"/>
        <rFont val="Arial"/>
        <family val="2"/>
      </rPr>
      <t>calculated</t>
    </r>
    <r>
      <rPr>
        <sz val="10"/>
        <rFont val="Arial"/>
        <family val="2"/>
      </rPr>
      <t xml:space="preserve"> </t>
    </r>
    <r>
      <rPr>
        <b/>
        <sz val="10"/>
        <rFont val="Arial"/>
        <family val="2"/>
      </rPr>
      <t>automatically</t>
    </r>
    <r>
      <rPr>
        <sz val="10"/>
        <rFont val="Arial"/>
        <family val="2"/>
      </rPr>
      <t xml:space="preserve"> based on columns C &amp; G in this sheet</t>
    </r>
  </si>
  <si>
    <r>
      <t xml:space="preserve">This is </t>
    </r>
    <r>
      <rPr>
        <b/>
        <sz val="10"/>
        <rFont val="Arial"/>
        <family val="2"/>
      </rPr>
      <t>calculated automatically</t>
    </r>
    <r>
      <rPr>
        <sz val="10"/>
        <rFont val="Arial"/>
        <family val="2"/>
      </rPr>
      <t xml:space="preserve"> based on columns D &amp; H in this sheet</t>
    </r>
  </si>
  <si>
    <r>
      <t xml:space="preserve">The total APC expenditure spent under this deal is </t>
    </r>
    <r>
      <rPr>
        <b/>
        <sz val="10"/>
        <rFont val="Arial"/>
        <family val="2"/>
      </rPr>
      <t xml:space="preserve">calculated automatically </t>
    </r>
    <r>
      <rPr>
        <sz val="10"/>
        <rFont val="Arial"/>
        <family val="2"/>
      </rPr>
      <t>based on columns B &amp; F in this sheet</t>
    </r>
  </si>
  <si>
    <t>Amount of APC charged to COAF grant (including VAT if charged) in £</t>
  </si>
  <si>
    <t>Amount of APC charged to RCUK OA fund (including VAT if charged) in £</t>
  </si>
  <si>
    <r>
      <t xml:space="preserve">The number of APCs paid under this deal is </t>
    </r>
    <r>
      <rPr>
        <b/>
        <sz val="10"/>
        <rFont val="Arial"/>
        <family val="2"/>
      </rPr>
      <t>calculated automatically</t>
    </r>
    <r>
      <rPr>
        <sz val="10"/>
        <rFont val="Arial"/>
        <family val="2"/>
      </rPr>
      <t xml:space="preserve"> from the number of times the name of this deal occurs in the "Discounts, memberships &amp; prepayment agreeements" column of the "JISC APC template"</t>
    </r>
  </si>
  <si>
    <r>
      <t xml:space="preserve">The amount spent on these APCs is </t>
    </r>
    <r>
      <rPr>
        <b/>
        <sz val="10"/>
        <rFont val="Arial"/>
        <family val="2"/>
      </rPr>
      <t>calculated automatically</t>
    </r>
    <r>
      <rPr>
        <sz val="10"/>
        <rFont val="Arial"/>
        <family val="2"/>
      </rPr>
      <t xml:space="preserve"> from the sum of the "APC expenditure (£) including VAT if charged" of the "JISC APC template"</t>
    </r>
  </si>
  <si>
    <r>
      <t xml:space="preserve">The amount spent on these APCs is </t>
    </r>
    <r>
      <rPr>
        <b/>
        <sz val="10"/>
        <rFont val="Arial"/>
        <family val="2"/>
      </rPr>
      <t>calculated automatically</t>
    </r>
    <r>
      <rPr>
        <sz val="10"/>
        <rFont val="Arial"/>
        <family val="2"/>
      </rPr>
      <t xml:space="preserve"> from the the sum of the "Amount of APC charged to COAF grant (including VAT if charged) in £" column of the "JISC APC template"</t>
    </r>
  </si>
  <si>
    <r>
      <t xml:space="preserve">The amount spent on these APCs is </t>
    </r>
    <r>
      <rPr>
        <b/>
        <sz val="10"/>
        <rFont val="Arial"/>
        <family val="2"/>
      </rPr>
      <t>calculated automatically</t>
    </r>
    <r>
      <rPr>
        <sz val="10"/>
        <rFont val="Arial"/>
        <family val="2"/>
      </rPr>
      <t xml:space="preserve"> from the "Amount of APC charged to RCUK OA fund (including VAT if charged) in £" column of the "JISC APC template"</t>
    </r>
  </si>
  <si>
    <t>Green fields are required by RCUK only</t>
  </si>
  <si>
    <t>Yellow fields are required by COAF only</t>
  </si>
  <si>
    <r>
      <t xml:space="preserve">The </t>
    </r>
    <r>
      <rPr>
        <b/>
        <sz val="10"/>
        <rFont val="Arial"/>
        <family val="2"/>
      </rPr>
      <t>institution enters</t>
    </r>
    <r>
      <rPr>
        <sz val="10"/>
        <rFont val="Arial"/>
        <family val="2"/>
      </rPr>
      <t xml:space="preserve"> the amount of the membership price charged to COAF, if any</t>
    </r>
  </si>
  <si>
    <r>
      <t xml:space="preserve">The </t>
    </r>
    <r>
      <rPr>
        <b/>
        <sz val="10"/>
        <rFont val="Arial"/>
        <family val="2"/>
      </rPr>
      <t>institution enters</t>
    </r>
    <r>
      <rPr>
        <sz val="10"/>
        <rFont val="Arial"/>
        <family val="2"/>
      </rPr>
      <t xml:space="preserve"> the amount of the membership price charged to RCUK, if any</t>
    </r>
  </si>
  <si>
    <t>Grey fields are required by COAF and RCUK, and are required by Jisc unless otherwise stated</t>
  </si>
  <si>
    <t>Fields highlighted in grey are considered by COAF and RCUK to be required fields. It is recommended to complete as many fields as possible. These are also considered by Jisc to be required unless stated otherwise in the description. Any fields that aren't relevant leave blank.</t>
  </si>
  <si>
    <r>
      <t xml:space="preserve">Fields highlighted in yellow are considered by COAF to be required for their reporting purposes. COAF recognises the difficulty some institutions may have in providing this level of information and request that Research Organisations make their best endeavours to provide the information requested. If you need further advice or have specific issues on the use or reporting of COAF funds please contact Wellcome at: </t>
    </r>
    <r>
      <rPr>
        <b/>
        <sz val="10"/>
        <rFont val="Arial"/>
        <family val="2"/>
      </rPr>
      <t>openacc@wellcome.ac.uk</t>
    </r>
  </si>
  <si>
    <t>This guidance is provided to define the fields provided in the template and describe how to complete them. Rows 3-6 of the template are filled out with dummy data as an example; please delete this when filling in your own information. The columns are grouped into sections for convenience: institutional, bibliographic, funding, APC, and license data.</t>
  </si>
  <si>
    <t>The funder of the research. This is optional but it may differ from the 'Fund that APC is paid from' field. Explain any complications in the 'Notes' field. This field is optional when reporting to Jisc.</t>
  </si>
  <si>
    <t>Grant ID for first funder.This field is optional when reporting to Jisc.</t>
  </si>
  <si>
    <t>Complete if no DOI or PubMed ID provided</t>
  </si>
  <si>
    <t>The name of the organisation making an article available. Complete if no DOI or PMID is provided.</t>
  </si>
  <si>
    <t>Title of the work that the item is contained within: if it is not a journal but a book or conference proceeding, use the title of that instead. The name of the organisation making an article available. Complete if no DOI or PMID is provided.</t>
  </si>
  <si>
    <t>The International Standard Serial Number. E-ISSN is preferred. Use ISBN if applicable. Complete if no PMID or DOI is provided.</t>
  </si>
  <si>
    <t>Select what kind of publication the item is published in from the drop-down list. Complete if no DOI or PMID is provided.</t>
  </si>
  <si>
    <r>
      <rPr>
        <b/>
        <sz val="11"/>
        <rFont val="Calibri"/>
        <family val="2"/>
        <scheme val="minor"/>
      </rPr>
      <t xml:space="preserve">Actual </t>
    </r>
    <r>
      <rPr>
        <sz val="11"/>
        <rFont val="Calibri"/>
        <family val="2"/>
        <scheme val="minor"/>
      </rPr>
      <t>Year 4 spend (April 2016 - March 2017)</t>
    </r>
  </si>
  <si>
    <t>Wellcome supplement</t>
  </si>
  <si>
    <t>Institution name:</t>
  </si>
  <si>
    <t>Contact name and email address:</t>
  </si>
  <si>
    <r>
      <rPr>
        <b/>
        <sz val="11"/>
        <rFont val="Calibri"/>
        <family val="2"/>
        <scheme val="minor"/>
      </rPr>
      <t xml:space="preserve">Actual </t>
    </r>
    <r>
      <rPr>
        <sz val="11"/>
        <rFont val="Calibri"/>
        <family val="2"/>
        <scheme val="minor"/>
      </rPr>
      <t>Year 5 spend (April 2017 - March 2018)</t>
    </r>
  </si>
  <si>
    <r>
      <rPr>
        <b/>
        <sz val="11"/>
        <rFont val="Calibri"/>
        <family val="2"/>
        <scheme val="minor"/>
      </rPr>
      <t xml:space="preserve">Actual </t>
    </r>
    <r>
      <rPr>
        <sz val="11"/>
        <rFont val="Calibri"/>
        <family val="2"/>
        <scheme val="minor"/>
      </rPr>
      <t>Year 6 spend (April 2018 - March 2019)</t>
    </r>
  </si>
  <si>
    <t xml:space="preserve">Total </t>
  </si>
  <si>
    <r>
      <t xml:space="preserve">Summary information on compliance with RCUK OA policy </t>
    </r>
    <r>
      <rPr>
        <b/>
        <sz val="14"/>
        <color theme="4"/>
        <rFont val="Calibri"/>
        <family val="2"/>
        <scheme val="minor"/>
      </rPr>
      <t>1 April 2018-31 March 2019</t>
    </r>
    <r>
      <rPr>
        <b/>
        <sz val="14"/>
        <rFont val="Calibri"/>
        <family val="2"/>
        <scheme val="minor"/>
      </rPr>
      <t xml:space="preserve"> (to be completed by all ROs)</t>
    </r>
  </si>
  <si>
    <r>
      <t>OA block grant summary of non-publisher spend (</t>
    </r>
    <r>
      <rPr>
        <b/>
        <sz val="11"/>
        <color theme="4"/>
        <rFont val="Calibri"/>
        <family val="2"/>
        <scheme val="minor"/>
      </rPr>
      <t>1 April 2018 to 31 March 2019</t>
    </r>
    <r>
      <rPr>
        <b/>
        <sz val="11"/>
        <rFont val="Calibri"/>
        <family val="2"/>
        <scheme val="minor"/>
      </rPr>
      <t>)</t>
    </r>
  </si>
  <si>
    <r>
      <rPr>
        <b/>
        <sz val="11"/>
        <color rgb="FFFF0000"/>
        <rFont val="Calibri"/>
        <family val="2"/>
        <scheme val="minor"/>
      </rPr>
      <t>Estimated</t>
    </r>
    <r>
      <rPr>
        <b/>
        <sz val="11"/>
        <rFont val="Calibri"/>
        <family val="2"/>
        <scheme val="minor"/>
      </rPr>
      <t xml:space="preserve"> </t>
    </r>
    <r>
      <rPr>
        <sz val="11"/>
        <rFont val="Calibri"/>
        <family val="2"/>
        <scheme val="minor"/>
      </rPr>
      <t>Year 7 spend (April 2019 - March 2020)</t>
    </r>
  </si>
  <si>
    <r>
      <rPr>
        <b/>
        <sz val="11"/>
        <rFont val="Calibri"/>
        <family val="2"/>
        <scheme val="minor"/>
      </rPr>
      <t xml:space="preserve">Actual </t>
    </r>
    <r>
      <rPr>
        <sz val="11"/>
        <rFont val="Calibri"/>
        <family val="2"/>
        <scheme val="minor"/>
      </rPr>
      <t>Year 7 block grant allocation (April 2019 - March 2020)</t>
    </r>
  </si>
  <si>
    <t>Provide short statement on how implementation of UKRI OA policy is progressing.</t>
  </si>
  <si>
    <t/>
  </si>
  <si>
    <t>PMC6095638</t>
  </si>
  <si>
    <t>PMC6128620</t>
  </si>
  <si>
    <t>PMC5821137</t>
  </si>
  <si>
    <t>PMC6324336</t>
  </si>
  <si>
    <t>PMC6120189</t>
  </si>
  <si>
    <t>PMC6139548</t>
  </si>
  <si>
    <t>PMC6222095</t>
  </si>
  <si>
    <t>PMC6159997</t>
  </si>
  <si>
    <t>PMC6029081</t>
  </si>
  <si>
    <t>PMC6222052</t>
  </si>
  <si>
    <t>PMC5847654</t>
  </si>
  <si>
    <t>PMC5902836</t>
  </si>
  <si>
    <t>PMC5930691</t>
  </si>
  <si>
    <t>PMC5956732</t>
  </si>
  <si>
    <t>PMC5971427</t>
  </si>
  <si>
    <t>PMC6000968</t>
  </si>
  <si>
    <t>PMC5998504</t>
  </si>
  <si>
    <t>PMC6020319</t>
  </si>
  <si>
    <t>PMC6045867</t>
  </si>
  <si>
    <t>PMC6094471</t>
  </si>
  <si>
    <t>PMC6103865</t>
  </si>
  <si>
    <t>PMC6114233</t>
  </si>
  <si>
    <t>PMC6136232</t>
  </si>
  <si>
    <t>PMC6139142</t>
  </si>
  <si>
    <t>PMC6142414</t>
  </si>
  <si>
    <t>PMC6199717</t>
  </si>
  <si>
    <t>PMC6194571</t>
  </si>
  <si>
    <t>PMC6257975</t>
  </si>
  <si>
    <t>PMC6293512</t>
  </si>
  <si>
    <t>PMC6302294</t>
  </si>
  <si>
    <t>PMC6339349</t>
  </si>
  <si>
    <t>PMC6020943</t>
  </si>
  <si>
    <t>PMC6045769</t>
  </si>
  <si>
    <t>PMC6091904</t>
  </si>
  <si>
    <t>PMC6124606</t>
  </si>
  <si>
    <t>PMC6082461</t>
  </si>
  <si>
    <t>PMC6039832</t>
  </si>
  <si>
    <t>PMC6058170</t>
  </si>
  <si>
    <t>PMC6066998</t>
  </si>
  <si>
    <t>PMC6104763</t>
  </si>
  <si>
    <t>PMC6119432</t>
  </si>
  <si>
    <t>PMC6196875</t>
  </si>
  <si>
    <t>PMC6227793</t>
  </si>
  <si>
    <t>PMC6231556</t>
  </si>
  <si>
    <t>PMC6242007</t>
  </si>
  <si>
    <t>PMC6286480</t>
  </si>
  <si>
    <t>PMC6398790</t>
  </si>
  <si>
    <t>PMC6352793</t>
  </si>
  <si>
    <t>PMC6429254</t>
  </si>
  <si>
    <t>PMC6372072</t>
  </si>
  <si>
    <t>PMC5602344</t>
  </si>
  <si>
    <t>PMC6307893</t>
  </si>
  <si>
    <t>PMC6181122</t>
  </si>
  <si>
    <t>PMC6377050</t>
  </si>
  <si>
    <t>PMC6078492</t>
  </si>
  <si>
    <t>PMC6117153</t>
  </si>
  <si>
    <t>PMC6197856</t>
  </si>
  <si>
    <t>PMC6018567</t>
  </si>
  <si>
    <t>PMC5962820</t>
  </si>
  <si>
    <t>PMC5971204</t>
  </si>
  <si>
    <t>PMC5965454</t>
  </si>
  <si>
    <t>PMC5990495</t>
  </si>
  <si>
    <t>PMC5946458</t>
  </si>
  <si>
    <t>PMC6179963</t>
  </si>
  <si>
    <t>PMC6105619</t>
  </si>
  <si>
    <t>PMC5988567</t>
  </si>
  <si>
    <t>PMC5958228</t>
  </si>
  <si>
    <t>PMC6086936</t>
  </si>
  <si>
    <t>PMC5952898</t>
  </si>
  <si>
    <t>PMC6200114</t>
  </si>
  <si>
    <t>PMC6162333</t>
  </si>
  <si>
    <t>PMC6048760</t>
  </si>
  <si>
    <t>PMC6062722</t>
  </si>
  <si>
    <t>PMC6120440</t>
  </si>
  <si>
    <t>PMC6060082</t>
  </si>
  <si>
    <t>PMC6226577</t>
  </si>
  <si>
    <t>PMC6175539</t>
  </si>
  <si>
    <t>PMC6004555</t>
  </si>
  <si>
    <t>PMC6077246</t>
  </si>
  <si>
    <t>PMC6079015</t>
  </si>
  <si>
    <t>PMC6094048</t>
  </si>
  <si>
    <t>PMC6025290</t>
  </si>
  <si>
    <t>PMC6200113</t>
  </si>
  <si>
    <t>PMC6092267</t>
  </si>
  <si>
    <t>PMC6078708</t>
  </si>
  <si>
    <t>PMC6119767</t>
  </si>
  <si>
    <t>PMC6152587</t>
  </si>
  <si>
    <t>PMC6141809</t>
  </si>
  <si>
    <t>PMC6203700</t>
  </si>
  <si>
    <t>PMC6134134</t>
  </si>
  <si>
    <t>PMC6137074</t>
  </si>
  <si>
    <t>PMC6168615</t>
  </si>
  <si>
    <t>PMC6137820</t>
  </si>
  <si>
    <t>PMC6130048</t>
  </si>
  <si>
    <t>PMC6082918</t>
  </si>
  <si>
    <t>PMC6180228</t>
  </si>
  <si>
    <t>PMC6237674</t>
  </si>
  <si>
    <t>PMC6225092</t>
  </si>
  <si>
    <t>PMC6039843</t>
  </si>
  <si>
    <t>PMC6137547</t>
  </si>
  <si>
    <t>PMC6215336</t>
  </si>
  <si>
    <t>PMC6249990</t>
  </si>
  <si>
    <t>PMC6121832</t>
  </si>
  <si>
    <t>PMC6167740</t>
  </si>
  <si>
    <t>PMC6178874</t>
  </si>
  <si>
    <t>PMC6180347</t>
  </si>
  <si>
    <t>PMC6123501</t>
  </si>
  <si>
    <t>PMC6277485</t>
  </si>
  <si>
    <t>PMC6302219</t>
  </si>
  <si>
    <t>PMC6280037</t>
  </si>
  <si>
    <t>PMC6189452</t>
  </si>
  <si>
    <t>PMC6350458</t>
  </si>
  <si>
    <t>PMC6108849</t>
  </si>
  <si>
    <t>PMC6195680</t>
  </si>
  <si>
    <t>PMC6269599</t>
  </si>
  <si>
    <t>PMC6390729</t>
  </si>
  <si>
    <t>PMC6221294</t>
  </si>
  <si>
    <t>PMC6377278</t>
  </si>
  <si>
    <t>PMC6338680</t>
  </si>
  <si>
    <t>PMC6264381</t>
  </si>
  <si>
    <t>PMC6338679</t>
  </si>
  <si>
    <t>PMC6220357</t>
  </si>
  <si>
    <t>PMC6354711</t>
  </si>
  <si>
    <t>PMC6363963</t>
  </si>
  <si>
    <t>PMC6327149</t>
  </si>
  <si>
    <t>PMC6344342</t>
  </si>
  <si>
    <t>PMC6370943</t>
  </si>
  <si>
    <t>PMC6408330</t>
  </si>
  <si>
    <t>PMC6414399</t>
  </si>
  <si>
    <t>PMC6369146</t>
  </si>
  <si>
    <t>PMC6382466</t>
  </si>
  <si>
    <t>PMC6353629</t>
  </si>
  <si>
    <t>PMC6125825</t>
  </si>
  <si>
    <t>PMC5932190</t>
  </si>
  <si>
    <t>PMC5940745</t>
  </si>
  <si>
    <t>PMC5954038</t>
  </si>
  <si>
    <t>PMC6119692</t>
  </si>
  <si>
    <t>PMC6176492</t>
  </si>
  <si>
    <t>PMC6194349</t>
  </si>
  <si>
    <t>PMC6204385</t>
  </si>
  <si>
    <t>PMC6216253</t>
  </si>
  <si>
    <t>PMC6221980</t>
  </si>
  <si>
    <t>PMC6218458</t>
  </si>
  <si>
    <t>PMC6257202</t>
  </si>
  <si>
    <t>PMC6328442</t>
  </si>
  <si>
    <t>PMC6354066</t>
  </si>
  <si>
    <t>PMC6375830</t>
  </si>
  <si>
    <t>PMC6380197</t>
  </si>
  <si>
    <t>PMC6369216</t>
  </si>
  <si>
    <t>PMC6378273</t>
  </si>
  <si>
    <t>PMC5802334</t>
  </si>
  <si>
    <t>PMC6027942</t>
  </si>
  <si>
    <t>PMC6329432</t>
  </si>
  <si>
    <t>PMC6150938</t>
  </si>
  <si>
    <t>PMC6343184</t>
  </si>
  <si>
    <t>PMC6214652</t>
  </si>
  <si>
    <t>PMC5923708</t>
  </si>
  <si>
    <t>PMC5923685</t>
  </si>
  <si>
    <t>PMC5982119</t>
  </si>
  <si>
    <t>PMC6165039</t>
  </si>
  <si>
    <t>PMC6213333</t>
  </si>
  <si>
    <t>PMC6266959</t>
  </si>
  <si>
    <t>PMC5964114</t>
  </si>
  <si>
    <t>PMC5954148</t>
  </si>
  <si>
    <t>PMC5962538</t>
  </si>
  <si>
    <t>PMC5988716</t>
  </si>
  <si>
    <t>PMC6158182</t>
  </si>
  <si>
    <t>PMC5998035</t>
  </si>
  <si>
    <t>PMC6232101</t>
  </si>
  <si>
    <t>PMC5998042</t>
  </si>
  <si>
    <t>PMC6125482</t>
  </si>
  <si>
    <t>PMC6018793</t>
  </si>
  <si>
    <t>PMC6048099</t>
  </si>
  <si>
    <t>PMC6189176</t>
  </si>
  <si>
    <t>PMC6056418</t>
  </si>
  <si>
    <t>PMC6119186</t>
  </si>
  <si>
    <t>PMC6105578</t>
  </si>
  <si>
    <t>PMC6065433</t>
  </si>
  <si>
    <t>PMC6330090</t>
  </si>
  <si>
    <t>PMC6115417</t>
  </si>
  <si>
    <t>PMC6160442</t>
  </si>
  <si>
    <t>PMC6105622</t>
  </si>
  <si>
    <t>PMC6155008</t>
  </si>
  <si>
    <t>PMC6177463</t>
  </si>
  <si>
    <t>PMC6233256</t>
  </si>
  <si>
    <t>PMC6191434</t>
  </si>
  <si>
    <t>PMC6203728</t>
  </si>
  <si>
    <t>PMC6218503</t>
  </si>
  <si>
    <t>PMC6361939</t>
  </si>
  <si>
    <t>PMC6269518</t>
  </si>
  <si>
    <t>PMC6344479</t>
  </si>
  <si>
    <t>PMC6315032</t>
  </si>
  <si>
    <t>PMC5789849</t>
  </si>
  <si>
    <t>PMC6157757</t>
  </si>
  <si>
    <t>PMC6022660</t>
  </si>
  <si>
    <t>PMC6005028</t>
  </si>
  <si>
    <t>PMC6005141</t>
  </si>
  <si>
    <t>PMC6122131</t>
  </si>
  <si>
    <t>PMC6118228</t>
  </si>
  <si>
    <t>PMC6208282</t>
  </si>
  <si>
    <t>PMC6093466</t>
  </si>
  <si>
    <t>PMC6097154</t>
  </si>
  <si>
    <t>PMC6173578</t>
  </si>
  <si>
    <t>PMC6121185</t>
  </si>
  <si>
    <t>PMC6195659</t>
  </si>
  <si>
    <t>PMC6151076</t>
  </si>
  <si>
    <t>PMC6333942</t>
  </si>
  <si>
    <t>PMC6269242</t>
  </si>
  <si>
    <t>PMC6158761</t>
  </si>
  <si>
    <t>PMC6284549</t>
  </si>
  <si>
    <t>PMC6158742</t>
  </si>
  <si>
    <t>PMC6276835</t>
  </si>
  <si>
    <t>PMC6298235</t>
  </si>
  <si>
    <t>PMC6380304</t>
  </si>
  <si>
    <t>PMC6262219</t>
  </si>
  <si>
    <t>PMC6262218</t>
  </si>
  <si>
    <t>PMC6323983</t>
  </si>
  <si>
    <t>PMC6419616</t>
  </si>
  <si>
    <t>PMC6327231</t>
  </si>
  <si>
    <t>PMC5972559</t>
  </si>
  <si>
    <t>PMC5968188</t>
  </si>
  <si>
    <t>PMC6195632</t>
  </si>
  <si>
    <t>PMC5912750</t>
  </si>
  <si>
    <t>PMC5942768</t>
  </si>
  <si>
    <t>PMC5962054</t>
  </si>
  <si>
    <t>PMC6062138</t>
  </si>
  <si>
    <t>PMC6029769</t>
  </si>
  <si>
    <t>PMC6086410</t>
  </si>
  <si>
    <t>PMC6124703</t>
  </si>
  <si>
    <t>PMC6150489</t>
  </si>
  <si>
    <t>PMC6185844</t>
  </si>
  <si>
    <t>PMC6197684</t>
  </si>
  <si>
    <t>PMC6279020</t>
  </si>
  <si>
    <t>PMC6279023</t>
  </si>
  <si>
    <t>PMC6239299</t>
  </si>
  <si>
    <t>PMC6342327</t>
  </si>
  <si>
    <t>PMC6343863</t>
  </si>
  <si>
    <t>PMC6058253</t>
  </si>
  <si>
    <t>PMC5977936</t>
  </si>
  <si>
    <t>PMC5946673</t>
  </si>
  <si>
    <t>PMC6090492</t>
  </si>
  <si>
    <t>PMC6136078</t>
  </si>
  <si>
    <t>PMC5956745</t>
  </si>
  <si>
    <t>PMC6325261</t>
  </si>
  <si>
    <t>PMC5973973</t>
  </si>
  <si>
    <t>PMC5973979</t>
  </si>
  <si>
    <t>PMC5974008</t>
  </si>
  <si>
    <t>PMC6325987</t>
  </si>
  <si>
    <t>PMC6326087</t>
  </si>
  <si>
    <t>PMC6096745</t>
  </si>
  <si>
    <t>PMC6153674</t>
  </si>
  <si>
    <t>PMC6182437</t>
  </si>
  <si>
    <t>PMC6223750</t>
  </si>
  <si>
    <t>PMC6373366</t>
  </si>
  <si>
    <t>PMC6267375</t>
  </si>
  <si>
    <t>PMC6394784</t>
  </si>
  <si>
    <t>PMC6399990</t>
  </si>
  <si>
    <t>PMC6258153</t>
  </si>
  <si>
    <t>PMC6326215</t>
  </si>
  <si>
    <t>PMC6030678</t>
  </si>
  <si>
    <t>PMC6168954</t>
  </si>
  <si>
    <t>PMC6161688</t>
  </si>
  <si>
    <t>PMC6159880</t>
  </si>
  <si>
    <t>PMC6099309</t>
  </si>
  <si>
    <t>PMC6055721</t>
  </si>
  <si>
    <t>PMC6033164</t>
  </si>
  <si>
    <t>PMC6175228</t>
  </si>
  <si>
    <t>PMC6174873</t>
  </si>
  <si>
    <t>PMC6220767</t>
  </si>
  <si>
    <t>PMC6220864</t>
  </si>
  <si>
    <t>PMC6393757</t>
  </si>
  <si>
    <t>PMC6193818</t>
  </si>
  <si>
    <t>PMC6117563</t>
  </si>
  <si>
    <t>PMC6166140</t>
  </si>
  <si>
    <t>PMC5983119</t>
  </si>
  <si>
    <t>PMC6283045</t>
  </si>
  <si>
    <t>PMC6220877</t>
  </si>
  <si>
    <t>PMC6221133</t>
  </si>
  <si>
    <t>PMC6334509</t>
  </si>
  <si>
    <t>PMC6175302</t>
  </si>
  <si>
    <t>PMC6221120</t>
  </si>
  <si>
    <t>PMC6175240</t>
  </si>
  <si>
    <t>PMC6383646</t>
  </si>
  <si>
    <t>PMC6282744</t>
  </si>
  <si>
    <t>PMC6144447</t>
  </si>
  <si>
    <t>PMC6282846</t>
  </si>
  <si>
    <t>PMC6378615</t>
  </si>
  <si>
    <t>PMC6312409</t>
  </si>
  <si>
    <t>PMC6396086</t>
  </si>
  <si>
    <t>PMC6392181</t>
  </si>
  <si>
    <t>PMC5959002</t>
  </si>
  <si>
    <t>PMC6012049</t>
  </si>
  <si>
    <t>PMC5952972</t>
  </si>
  <si>
    <t>PMC6072371</t>
  </si>
  <si>
    <t>PMC5753815</t>
  </si>
  <si>
    <t>PMC5993183</t>
  </si>
  <si>
    <t>PMC6161551</t>
  </si>
  <si>
    <t>10.1121/1.5053218</t>
  </si>
  <si>
    <t>10.1121/1.5057109</t>
  </si>
  <si>
    <t>10.1121/1.5093306</t>
  </si>
  <si>
    <t>10.1126/sciadv.aau1946</t>
  </si>
  <si>
    <t>10.1021/acsomega.8b00219</t>
  </si>
  <si>
    <t>10.1021/acsami.8b03329</t>
  </si>
  <si>
    <t>10.1021/acsami.8b04774</t>
  </si>
  <si>
    <t>10.1021/acs.chemrev.7b00286</t>
  </si>
  <si>
    <t>10.1021/acs.jctc.7b01143</t>
  </si>
  <si>
    <t>10.1021/acsinfecdis.6b00189</t>
  </si>
  <si>
    <t>10.1021/acs.chemmater.8b01135</t>
  </si>
  <si>
    <t>10.1021/acs.jpclett.8b01182</t>
  </si>
  <si>
    <t>10.1021/acsomega.8b00552</t>
  </si>
  <si>
    <t>10.1021/acs.chemmater.8b01549</t>
  </si>
  <si>
    <t>10.1021/acs.jcim.8b00256</t>
  </si>
  <si>
    <t>10.1021/acs.molpharmaceut.8b00364</t>
  </si>
  <si>
    <t>10.1021/acs.jpclett.8b01112</t>
  </si>
  <si>
    <t>10.1021/acs.chemmater.8b02501</t>
  </si>
  <si>
    <t>10.1021/acscatal.8b01509</t>
  </si>
  <si>
    <t>10.1021/acs.cgd.8b00765</t>
  </si>
  <si>
    <t>10.1021/jacs.8b06730.</t>
  </si>
  <si>
    <t>10.1021/acsaem.8b00501</t>
  </si>
  <si>
    <t>10.1021/acs.jpcb.8b08020</t>
  </si>
  <si>
    <t>10.1021/acs.jctc.8b00450</t>
  </si>
  <si>
    <t>10.1021/acs.jchemed.8b00144</t>
  </si>
  <si>
    <t>10.1021/jacs.8b08454</t>
  </si>
  <si>
    <t>10.1021/acsaem.8b01148</t>
  </si>
  <si>
    <t>10.1021/acs.bioconjchem.8b00574</t>
  </si>
  <si>
    <t>10.1021/acs.jpcc.8b07972</t>
  </si>
  <si>
    <t>10.1021/acs.jpca.8b07102</t>
  </si>
  <si>
    <t>10.1021/acs.chemmater.8b04056</t>
  </si>
  <si>
    <t>10.1021/acsomega.8b02444</t>
  </si>
  <si>
    <t>10.1021/acs.jpclett.8b03286</t>
  </si>
  <si>
    <t>10.1021/acs.jpcc.8b09018</t>
  </si>
  <si>
    <t>10.1021/acs.jctc.8b01118</t>
  </si>
  <si>
    <t>10.1021/acsami.8b14122</t>
  </si>
  <si>
    <t>10.1021/acsnano.8b09399</t>
  </si>
  <si>
    <t>10.1021/acsomega.7b01473</t>
  </si>
  <si>
    <t>10.1161/CIRCGEN.117.001813</t>
  </si>
  <si>
    <t>10.1161/CIRCULATIONAHA.118.037332</t>
  </si>
  <si>
    <t>10.1063/1.5038636</t>
  </si>
  <si>
    <t>10.1063/1.5029818</t>
  </si>
  <si>
    <t>10.1063/1.5031844</t>
  </si>
  <si>
    <t>10.1063/1.5043545</t>
  </si>
  <si>
    <t>10.1063/1.5049936
10.1063/1.5049936</t>
  </si>
  <si>
    <t>10.1063/1.5054849</t>
  </si>
  <si>
    <t>10.1063/1.5059554</t>
  </si>
  <si>
    <t>10.1063/1.5081677</t>
  </si>
  <si>
    <t>10.1001/jamapsychiatry.2018.1012</t>
  </si>
  <si>
    <t>10.1001/jamanetworkopen.2018.5957</t>
  </si>
  <si>
    <t>10.1001/jamaneurol.2018.4799</t>
  </si>
  <si>
    <t>10.1103/PhysRevLett.120.167701</t>
  </si>
  <si>
    <t>10.1103/PhysRevE.97.053309</t>
  </si>
  <si>
    <t>10.1103/PhysRevMaterials.2.054604</t>
  </si>
  <si>
    <t>10.1103/PhysRevLett.121.095302</t>
  </si>
  <si>
    <t>10.1103/PhysRevB.98.064102</t>
  </si>
  <si>
    <t>10.1103/PhysRevApplied.10.054050</t>
  </si>
  <si>
    <t>10.1103/PhysRevApplied.11.014006</t>
  </si>
  <si>
    <t>10.1103/PhysRevB.99.014202</t>
  </si>
  <si>
    <t>10.1103/PhysRevA.99.022339</t>
  </si>
  <si>
    <t>10.1103/PhysRevApplied.11.034004</t>
  </si>
  <si>
    <t>10.1152/ajprenal.00337.2017</t>
  </si>
  <si>
    <t>10.1074/jbc.RA118.002792</t>
  </si>
  <si>
    <t>10.1074/jbc.RA118.003990</t>
  </si>
  <si>
    <t>10.1074/jbc.RA118.004767</t>
  </si>
  <si>
    <t>10.1172/JCI121960</t>
  </si>
  <si>
    <t>10.1128/AEM.00483-18</t>
  </si>
  <si>
    <t>10.1128/mSphere.00537-18</t>
  </si>
  <si>
    <t>10.1128/IAI.00846-18</t>
  </si>
  <si>
    <t>10.1128/JB.00698-17</t>
  </si>
  <si>
    <t>10.1061/(ASCE)ST.1943-541X.0002075</t>
  </si>
  <si>
    <t>10.1145/3210825.3210832</t>
  </si>
  <si>
    <t>10.1145/3194658.3194673</t>
  </si>
  <si>
    <t>10.1145/3271484</t>
  </si>
  <si>
    <t>10.1145/3281505.3281527</t>
  </si>
  <si>
    <t>10.1145/3281505.3281519</t>
  </si>
  <si>
    <t>10.1167/18.6.12</t>
  </si>
  <si>
    <t>10.1186/s12981-018-0198-7</t>
  </si>
  <si>
    <t>10.1186/s12885-018-4430-6</t>
  </si>
  <si>
    <t>10.1186/s12877-018-0795-2</t>
  </si>
  <si>
    <t>10.1186/s12916-018-1059-x</t>
  </si>
  <si>
    <t>10.1186/s12864-018-4804-9</t>
  </si>
  <si>
    <t>10.1186/s13287-018-0907-0</t>
  </si>
  <si>
    <t>10.1186/s12939-018-0795-z</t>
  </si>
  <si>
    <t>10.1186/s12874-018-0522-x</t>
  </si>
  <si>
    <t>10.1186/s40478-018-0566-5</t>
  </si>
  <si>
    <t>10.1186/s12889-018-5857-z</t>
  </si>
  <si>
    <t>10.1186/s13195-018-0405-8</t>
  </si>
  <si>
    <t>10.1186/s12916-018-1123-6</t>
  </si>
  <si>
    <t>10.1186/s12874-018-0548-0</t>
  </si>
  <si>
    <t>10.1186/s12882-018-1027-x</t>
  </si>
  <si>
    <t>10.1186/s12966-018-0723-z</t>
  </si>
  <si>
    <t>10.1186/s13063-018-2885-z</t>
  </si>
  <si>
    <t>10.1186/s12879-018-3433-x</t>
  </si>
  <si>
    <t>10.1186/s13063-018-2909-8</t>
  </si>
  <si>
    <t>10.1186/s12883-018-1184-3</t>
  </si>
  <si>
    <t>10.1186/s12934-018-1033-5</t>
  </si>
  <si>
    <t>10.1186/s12920-018-0423-1</t>
  </si>
  <si>
    <t>10.1186/s12968-018-0500-9</t>
  </si>
  <si>
    <t>10.1186/s13104-018-3995-0</t>
  </si>
  <si>
    <t>10.1186/s40478-018-0654-6</t>
  </si>
  <si>
    <t>10.1186/s12859-018-2506-6</t>
  </si>
  <si>
    <t>10.1186/s12874-018-0638-z</t>
  </si>
  <si>
    <t>10.1186/s12915-019-0625-9</t>
  </si>
  <si>
    <t>10.1186/s13063-019-3251-5</t>
  </si>
  <si>
    <t>10.1186/s13287-019-1195-z</t>
  </si>
  <si>
    <t>10.1530/ERC-18-0538</t>
  </si>
  <si>
    <t>10.1136/oemed-2017-104644</t>
  </si>
  <si>
    <t>10.1136/bmjopen-2017-021085</t>
  </si>
  <si>
    <t>10.1136/jech-2017-210116</t>
  </si>
  <si>
    <t>10.1136/medhum-2017-011415</t>
  </si>
  <si>
    <t>10.1136/bmjopen-2017-021015</t>
  </si>
  <si>
    <t>10.1136/bmjresp-2018-000276</t>
  </si>
  <si>
    <t>10.1136/bmjopen-2017-017511</t>
  </si>
  <si>
    <t>10.1136/bmjopen-2017-019219</t>
  </si>
  <si>
    <t>10.1136/bmjopen-2018-023346</t>
  </si>
  <si>
    <t>10.1136/bmj.k2644</t>
  </si>
  <si>
    <t>10.1136/bmjopen-2018-022260</t>
  </si>
  <si>
    <t>10.1136/archdischild-2017-314098</t>
  </si>
  <si>
    <t>10.1136/bmjgh-2018-000891</t>
  </si>
  <si>
    <t>10.1136/bmj.k2927</t>
  </si>
  <si>
    <t>10.1136/bmjopen-2018-022035</t>
  </si>
  <si>
    <t>10.1136/bmjopen-2018-021896</t>
  </si>
  <si>
    <t>10.1136/bmjopen-2018-022340</t>
  </si>
  <si>
    <t>10.1136/jnnp-2018-318440</t>
  </si>
  <si>
    <t>10.1136/oemed-2018-105202
oemed-2018-105202</t>
  </si>
  <si>
    <t>10.1136/bmjopen-2018-022565</t>
  </si>
  <si>
    <t>10.1136/bmjopen-2018-023935</t>
  </si>
  <si>
    <t>10.1136/bmjgh-2018-000787</t>
  </si>
  <si>
    <t>10.1136/bmjopen-2018-023261</t>
  </si>
  <si>
    <t>10.1136/jnnp-2018-319267</t>
  </si>
  <si>
    <t>10.1136/gutjnl-2018-317071</t>
  </si>
  <si>
    <t>10.1136/bmjopen-2018-024255</t>
  </si>
  <si>
    <t>10.1136/bmjopen-2018-025465</t>
  </si>
  <si>
    <t>10.1136/bmjopen-2018-023771</t>
  </si>
  <si>
    <t>10.1136/bmjopen-2018-025664</t>
  </si>
  <si>
    <t>10.1136/jech-2018-211309</t>
  </si>
  <si>
    <t>10.1136/thoraxjnl-2018-212966</t>
  </si>
  <si>
    <t>10.1259/bjr.20170845</t>
  </si>
  <si>
    <t>10.1259/bjr.20170914</t>
  </si>
  <si>
    <t>10.1192/bjp.2018.90</t>
  </si>
  <si>
    <t>10.1192/bjp.2018.86</t>
  </si>
  <si>
    <t>10.1017/S0033291718001290</t>
  </si>
  <si>
    <t>10.1017/S1744133118000130</t>
  </si>
  <si>
    <t>10.1017/S0267190518000053</t>
  </si>
  <si>
    <t>10.1017/S0022377818000739</t>
  </si>
  <si>
    <t>10.1017/S0033291718002222</t>
  </si>
  <si>
    <t>10.1017/S003329171800226X</t>
  </si>
  <si>
    <t>10.1017/S003329171800209X</t>
  </si>
  <si>
    <t>10.1017/S1041610218001588</t>
  </si>
  <si>
    <t>10.15184/aqy.2018.198</t>
  </si>
  <si>
    <t>10.1017/S136898001800352X</t>
  </si>
  <si>
    <t>10.1017/S0033291718004117</t>
  </si>
  <si>
    <t>10.1101/lm.045187.117</t>
  </si>
  <si>
    <t>10.26508/lsa.201800142</t>
  </si>
  <si>
    <t>10.1242/dev.170316</t>
  </si>
  <si>
    <t>10.1242/bio.038547</t>
  </si>
  <si>
    <t>10.5194/jm-37-431-2018</t>
  </si>
  <si>
    <t>10.5194/cp-14-1377-2018</t>
  </si>
  <si>
    <t>10.5194/bg-15-529-2018</t>
  </si>
  <si>
    <t>10.11141/ia.52.3</t>
  </si>
  <si>
    <t>10.2147/AHCT.S144816</t>
  </si>
  <si>
    <t>10.2147/IJN.S167637</t>
  </si>
  <si>
    <t>10.2147/CLEP.S191437</t>
  </si>
  <si>
    <t>10.1149/2.0341809jes</t>
  </si>
  <si>
    <t>10.1149/2.0151811jes</t>
  </si>
  <si>
    <t>10.1149/2.0061811jes</t>
  </si>
  <si>
    <t>10.7554/eLife.34817</t>
  </si>
  <si>
    <t>10.7554/eLife.34028</t>
  </si>
  <si>
    <t>10.7554/eLife.33977</t>
  </si>
  <si>
    <t>10.7554/eLife.38114</t>
  </si>
  <si>
    <t>10.1016/j.conbuildmat.2018.04.008</t>
  </si>
  <si>
    <t>10.1016/j.neuropsychologia.2018.02.025</t>
  </si>
  <si>
    <t>10.1016/j.tics.2018.03.003</t>
  </si>
  <si>
    <t>10.1016/j.buildenv.2018.04.001</t>
  </si>
  <si>
    <t>10.1016/j.compfluid.2018.03.075</t>
  </si>
  <si>
    <t>10.1016/j.ydbio.2018.04.005</t>
  </si>
  <si>
    <t>10.1016/j.exphem.2018.03.006</t>
  </si>
  <si>
    <t>10.1016/j.celrep.2018.03.091</t>
  </si>
  <si>
    <t>10.1016/j.compchemeng.2018.04.015</t>
  </si>
  <si>
    <t>10.1016/j.geoforum.2018.04.017</t>
  </si>
  <si>
    <t>10.1016/S2352-3018(18)30048-1</t>
  </si>
  <si>
    <t>10.1016/j.celrep.2018.03.119</t>
  </si>
  <si>
    <t>10.1016/j.forsciint.2018.02.009</t>
  </si>
  <si>
    <t>10.1016/j.ijhydene.2018.03.176</t>
  </si>
  <si>
    <t>10.1016/j.engstruct.2018.03.057</t>
  </si>
  <si>
    <t>10.1016/j.indcrop.2018.04.008</t>
  </si>
  <si>
    <t>10.1016/j.apenergy.2018.03.066</t>
  </si>
  <si>
    <t>10.1016/j.cogdev.2018.04.001</t>
  </si>
  <si>
    <t>10.1016/j.epsl.2018.04.013</t>
  </si>
  <si>
    <t>10.1016/j.jeconom.2017.11.012</t>
  </si>
  <si>
    <t>10.1016/j.juro.2018.04.065</t>
  </si>
  <si>
    <t>10.1016/j.cherd.2018.04.039</t>
  </si>
  <si>
    <t>10.1016/j.fuel.2018.04.133</t>
  </si>
  <si>
    <t>10.1016/S2213-8587(18)30140-2</t>
  </si>
  <si>
    <t>10.1016/j.devcel.2018.05.003</t>
  </si>
  <si>
    <t>10.1016/j.icarus.2018.03.008</t>
  </si>
  <si>
    <t>10.1016/S0140-6736(18)30670-6</t>
  </si>
  <si>
    <t>10.1016/j.neulet.2018.04.040</t>
  </si>
  <si>
    <t>10.1016/j.clon.2018.01.016</t>
  </si>
  <si>
    <t>10.1016/j.ijhydene.2018.04.114</t>
  </si>
  <si>
    <t>10.1016/j.mattod.2018.04.009</t>
  </si>
  <si>
    <t>10.1016/j.bja.2018.03.035</t>
  </si>
  <si>
    <t>10.1016/j.ecolind.2018.05.010</t>
  </si>
  <si>
    <t>10.1016/j.geoforum.2018.05.006</t>
  </si>
  <si>
    <t>10.1016/j.bej.2018.04.017</t>
  </si>
  <si>
    <t>10.1016/j.bbamcr.2018.05.004</t>
  </si>
  <si>
    <t>10.1016/j.scr.2018.05.004</t>
  </si>
  <si>
    <t>10.1016/j.neuroimage.2018.05.030</t>
  </si>
  <si>
    <t>10.1016/S2468-2667(18)30079-3</t>
  </si>
  <si>
    <t>10.1016/j.nbd.2018.05.008</t>
  </si>
  <si>
    <t>10.1016/j.jmsy.2018.04.007</t>
  </si>
  <si>
    <t>10.1016/j.bej.2018.05.014</t>
  </si>
  <si>
    <t>10.1016/j.parkreldis.2018.05.016</t>
  </si>
  <si>
    <t>10.1016/j.neuroimage.2018.05.022</t>
  </si>
  <si>
    <t>10.1016/j.neurobiolaging.2018.05.011</t>
  </si>
  <si>
    <t>10.1016/S1474-4422(18)30195-9</t>
  </si>
  <si>
    <t>10.1016/j.celrep.2018.06.048</t>
  </si>
  <si>
    <t>10.1016/S2468-2667(18)30111-7</t>
  </si>
  <si>
    <t>10.1016/j.bbabio.2018.05.018</t>
  </si>
  <si>
    <t>10.1016/j.actamat.2018.06.007</t>
  </si>
  <si>
    <t>10.1016/j.semcdb.2018.05.027</t>
  </si>
  <si>
    <t>10.1016/j.scitotenv.2018.05.354</t>
  </si>
  <si>
    <t>10.1016/j.snb.2018.05.105</t>
  </si>
  <si>
    <t>10.1016/j.fuel.2018.05.118</t>
  </si>
  <si>
    <t>10.1016/j.biocel.2018.05.014</t>
  </si>
  <si>
    <t>10.1016/j.mtener.2018.06.005</t>
  </si>
  <si>
    <t>10.1016/j.proci.2018.05.109</t>
  </si>
  <si>
    <t>10.1016/j.cognition.2018.06.001</t>
  </si>
  <si>
    <t>10.1016/j.jcp.2018.06.009</t>
  </si>
  <si>
    <t>10.1016/j.enzmictec.2018.05.006</t>
  </si>
  <si>
    <t>10.1016/j.dib.2018.05.140</t>
  </si>
  <si>
    <t>10.1016/j.cej.2018.06.020</t>
  </si>
  <si>
    <t>10.1016/j.neuroimage.2018.05.077</t>
  </si>
  <si>
    <t>10.1016/j.jval.2018.05.004</t>
  </si>
  <si>
    <t>10.1016/j.bja.2018.05.066</t>
  </si>
  <si>
    <t>10.1016/j.heares.2018.06.009</t>
  </si>
  <si>
    <t>10.1016/j.ijthermalsci.2018.06.017</t>
  </si>
  <si>
    <t>10.1016/j.proci.2018.06.106</t>
  </si>
  <si>
    <t>10.1016/j.nanoen.2018.03.001</t>
  </si>
  <si>
    <t>10.1016/j.celrep.2018.07.012</t>
  </si>
  <si>
    <t>10.1016/j.neuropharm.2018.07.009</t>
  </si>
  <si>
    <t>10.1016/j.jaut.2018.07.009</t>
  </si>
  <si>
    <t>10.1016/j.jeconom.2018.06.016</t>
  </si>
  <si>
    <t>10.1016/j.ijcard.2018.07.005</t>
  </si>
  <si>
    <t>10.1016/j.jbiotec.2018.07.014</t>
  </si>
  <si>
    <t>10.1016/j.addbeh.2018.06.008</t>
  </si>
  <si>
    <t>10.1016/j.ydbio.2018.06.008</t>
  </si>
  <si>
    <t>10.1016/j.neuroimage.2018.06.029</t>
  </si>
  <si>
    <t>10.1016/j.scitotenv.2018.06.311</t>
  </si>
  <si>
    <t>10.1016/j.chroma.2018.06.054</t>
  </si>
  <si>
    <t>10.1016/j.fuel.2018.06.119</t>
  </si>
  <si>
    <t>10.1016/j.est.2018.06.016</t>
  </si>
  <si>
    <t>10.1016/j.ces.2018.06.050</t>
  </si>
  <si>
    <t>10.1016/j.apenergy.2018.06.153</t>
  </si>
  <si>
    <t>10.1016/j.apenergy.2018.06.127</t>
  </si>
  <si>
    <t>10.1016/j.seta.2018.06.016</t>
  </si>
  <si>
    <t>10.1016/j.media.2018.07.002</t>
  </si>
  <si>
    <t>10.1016/j.msec.2018.07.003</t>
  </si>
  <si>
    <t>10.1016/j.electacta.2018.07.025</t>
  </si>
  <si>
    <t>10.1016/j.ridd.2018.06.007</t>
  </si>
  <si>
    <t>10.1016/j.clnu.2018.06.969</t>
  </si>
  <si>
    <t>10.1016/j.neuropharm.2018.07.005</t>
  </si>
  <si>
    <t>10.1016/j.proci.2018.07.053</t>
  </si>
  <si>
    <t>10.1016/j.ijhydene.2018.07.003</t>
  </si>
  <si>
    <t>10.1016/j.jqsrt.2018.07.012</t>
  </si>
  <si>
    <t>10.1016/j.compchemeng.2018.06.021</t>
  </si>
  <si>
    <t>10.1016/j.jpsychores.2018.07.009</t>
  </si>
  <si>
    <t>10.1016/j.forsciint.2018.07.015</t>
  </si>
  <si>
    <t>10.1016/j.ijpharm.2018.07.058</t>
  </si>
  <si>
    <t>10.1016/j.jaac.2018.05.020</t>
  </si>
  <si>
    <t>10.1016/j.asr.2018.07.015</t>
  </si>
  <si>
    <t>10.1016/j.pacs.2018.07.002</t>
  </si>
  <si>
    <t>10.1016/j.ajpath.2018.06.016</t>
  </si>
  <si>
    <t>10.1016/j.celrep.2018.07.107</t>
  </si>
  <si>
    <t>10.1016/j.celrep.2018.07.094</t>
  </si>
  <si>
    <t>10.1016/j.omtn.2018.07.006</t>
  </si>
  <si>
    <t>10.1016/j.eclinm.2018.08.001</t>
  </si>
  <si>
    <t>10.1016/j.amjmed.2018.07.001</t>
  </si>
  <si>
    <t>10.1016/j.ymthe.2018.08.013</t>
  </si>
  <si>
    <t>10.1016/j.ejor.2018.04.016</t>
  </si>
  <si>
    <t>10.1016/j.jweia.2018.07.013</t>
  </si>
  <si>
    <t>10.1016/j.nicl.2018.06.023</t>
  </si>
  <si>
    <t>10.1016/j.apenergy.2018.07.108</t>
  </si>
  <si>
    <t>10.1016/j.ces.2018.07.049</t>
  </si>
  <si>
    <t>10.1016/j.ijpharm.2018.08.002</t>
  </si>
  <si>
    <t>10.1016/j.jad.2018.07.078</t>
  </si>
  <si>
    <t>10.1016/j.fuel.2018.07.158</t>
  </si>
  <si>
    <t>10.1016/j.maturitas.2018.08.004</t>
  </si>
  <si>
    <t>10.1016/j.cherd.2018.08.021</t>
  </si>
  <si>
    <t>10.1016/j.rser.2018.08.040</t>
  </si>
  <si>
    <t>10.1016/j.neuroimage.2018.07.065</t>
  </si>
  <si>
    <t>10.1016/j.fuel.2018.08.040</t>
  </si>
  <si>
    <t>10.1016/j.ijpharm.2018.07.062</t>
  </si>
  <si>
    <t>10.1016/j.matdes.2018.08.024</t>
  </si>
  <si>
    <t>10.1016/j.pss.2018.08.001</t>
  </si>
  <si>
    <t>10.1016/j.polgeo.2018.08.013</t>
  </si>
  <si>
    <t>10.1016/j.addma.2018.08.025</t>
  </si>
  <si>
    <t>10.1016/j.jqsrt.2018.07.022</t>
  </si>
  <si>
    <t>10.1016/j.jhazmat.2018.08.051</t>
  </si>
  <si>
    <t>10.1016/j.ijpharm.2018.08.021</t>
  </si>
  <si>
    <t>10.1016/j.tim.2018.08.004</t>
  </si>
  <si>
    <t>10.1016/j.tranon.2018.08.006</t>
  </si>
  <si>
    <t>10.1016/j.worlddev.2018.08.002</t>
  </si>
  <si>
    <t>10.1016/j.ensm.2018.08.020</t>
  </si>
  <si>
    <t>10.1016/j.est.2018.08.014</t>
  </si>
  <si>
    <t>10.1016/j.biortech.2018.08.069</t>
  </si>
  <si>
    <t>10.1016/j.jnnfm.2018.08.010</t>
  </si>
  <si>
    <t>10.1016/S2468-2667(18)30139-7</t>
  </si>
  <si>
    <t>10.1016/j.celrep.2018.08.095</t>
  </si>
  <si>
    <t>10.1016/S2468-2667(18)30141-5</t>
  </si>
  <si>
    <t>10.1016/j.ymthe.2018.09.004</t>
  </si>
  <si>
    <t>10.1016/j.biopsycho.2018.05.003</t>
  </si>
  <si>
    <t>10.1016/j.nmd.2018.08.010</t>
  </si>
  <si>
    <t>10.1016/j.tibtech.2018.09.001</t>
  </si>
  <si>
    <t>10.1016/j.exer.2018.08.016</t>
  </si>
  <si>
    <t>10.1016/j.ijhydene.2018.09.004</t>
  </si>
  <si>
    <t>10.1016/j.cities.2018.09.003</t>
  </si>
  <si>
    <t>10.1016/j.nicl.2018.09.004</t>
  </si>
  <si>
    <t>10.1016/j.envsci.2018.09.001</t>
  </si>
  <si>
    <t>10.1016/j.proci.2018.09.020</t>
  </si>
  <si>
    <t>10.1016/j.jclepro.2018.09.053</t>
  </si>
  <si>
    <t>10.1016/j.cej.2018.09.137</t>
  </si>
  <si>
    <t>10.1016/j.matdes.2018.09.030</t>
  </si>
  <si>
    <t>10.1016/j.actbio.2018.09.016</t>
  </si>
  <si>
    <t>10.1016/j.biomaterials.2018.09.013</t>
  </si>
  <si>
    <t>10.1016/j.cortex.2018.08.032</t>
  </si>
  <si>
    <t>10.1016/j.exger.2018.09.008</t>
  </si>
  <si>
    <t>10.1016/j.compchemeng.2018.09.015</t>
  </si>
  <si>
    <t>10.1016/j.compchemeng.2018.09.019</t>
  </si>
  <si>
    <t>10.1016/j.dib.2018.09.068</t>
  </si>
  <si>
    <t>10.1016/j.ejpb.2018.09.027</t>
  </si>
  <si>
    <t>10.1016/S2352-4642(18)30274-8</t>
  </si>
  <si>
    <t>10.1016/j.cell.2018.07.001</t>
  </si>
  <si>
    <t>10.1016/j.neuron.2018.09.020</t>
  </si>
  <si>
    <t>10.1016/S0140-6736(18)32486-3</t>
  </si>
  <si>
    <t>10.1016/j.jacbts.2018.10.002</t>
  </si>
  <si>
    <t>10.1016/j.icarus.2018.09.013</t>
  </si>
  <si>
    <t>10.1016/j.ces.2018.09.049</t>
  </si>
  <si>
    <t>10.1016/j.eswa.2018.10.011</t>
  </si>
  <si>
    <t>10.1016/j.cej.2018.10.023</t>
  </si>
  <si>
    <t>10.1016/j.esr.2018.10.002</t>
  </si>
  <si>
    <t>10.1016/j.neurobiolaging.2018.08.019</t>
  </si>
  <si>
    <t>10.1016/j.aei.2018.10.001</t>
  </si>
  <si>
    <t>10.1016/j.combustflame.2018.09.027</t>
  </si>
  <si>
    <t>10.1016/j.eururo.2018.09.049</t>
  </si>
  <si>
    <t>10.1016/j.media.2018.09.002</t>
  </si>
  <si>
    <t>10.1016/j.apcata.2018.10.010</t>
  </si>
  <si>
    <t>10.1016/j.ascom.2018.10.001</t>
  </si>
  <si>
    <t>10.1016/j.autcon.2018.10.005</t>
  </si>
  <si>
    <t>10.1016/j.neurobiolaging.2018.10.009</t>
  </si>
  <si>
    <t>10.1016/j.neuroimage.2018.09.065</t>
  </si>
  <si>
    <t>10.1016/j.neurobiolaging.2018.10.014</t>
  </si>
  <si>
    <t>10.1016/S2468-2667(18)30201-9</t>
  </si>
  <si>
    <t>10.1016/j.ces.2018.06.046</t>
  </si>
  <si>
    <t>10.1016/j.culher.2018.11.011</t>
  </si>
  <si>
    <t>10.1016/j.ijhydene.2018.11.092</t>
  </si>
  <si>
    <t>10.1016/j.osn.2018.11.005</t>
  </si>
  <si>
    <t>10.1016/j.ijhydene.2018.10.030</t>
  </si>
  <si>
    <t>10.1016/j.wavemoti.2018.10.005</t>
  </si>
  <si>
    <t>10.1016/j.drudis.2018.11.009</t>
  </si>
  <si>
    <t>10.1016/j.arr.2018.11.006</t>
  </si>
  <si>
    <t>10.1016/j.scijus.2018.11.002</t>
  </si>
  <si>
    <t>10.1016/j.neuroimage.2018.11.063</t>
  </si>
  <si>
    <t>10.1016/j.eneco.2018.12.005</t>
  </si>
  <si>
    <t>10.1016/j.ebiom.2018.12.006</t>
  </si>
  <si>
    <t>10.1016/j.canep.2018.11.011</t>
  </si>
  <si>
    <t>10.1016/j.jeconom.2018.12.004</t>
  </si>
  <si>
    <t>10.1016/j.hrthm.2018.12.006</t>
  </si>
  <si>
    <t>10.1016/j.socscimed.2018.12.005</t>
  </si>
  <si>
    <t>10.1016/j.apcata.2018.11.026</t>
  </si>
  <si>
    <t>10.1016/j.energy.2018.12.143</t>
  </si>
  <si>
    <t>10.1016/j.clinbiomech.2018.12.001</t>
  </si>
  <si>
    <t>10.1016/j.celrep.2018.12.094</t>
  </si>
  <si>
    <t>10.1016/j.cub.2018.12.032</t>
  </si>
  <si>
    <t>10.1016/j.cub.2019.01.005</t>
  </si>
  <si>
    <t>10.1016/j.neuroimage.2018.12.026</t>
  </si>
  <si>
    <t>10.1016/j.tbs.2019.01.006</t>
  </si>
  <si>
    <t>10.1016/j.ensm.2018.12.006</t>
  </si>
  <si>
    <t>10.1016/j.dadm.2018.12.006</t>
  </si>
  <si>
    <t>10.1016/j.nima.2018.12.082</t>
  </si>
  <si>
    <t>10.1016/j.fuel.2019.01.022</t>
  </si>
  <si>
    <t>10.1016/j.scitotenv.2018.12.430</t>
  </si>
  <si>
    <t>10.1016/j.immuni.2019.01.004</t>
  </si>
  <si>
    <t>10.1016/j.agee.2018.12.015</t>
  </si>
  <si>
    <t>10.1016/j.media.2019.01.003</t>
  </si>
  <si>
    <t>10.1016/j.ijdrr.2019.01.002</t>
  </si>
  <si>
    <t>10.1016/j.dib.2019.01.012</t>
  </si>
  <si>
    <t>10.1016/j.quascirev.2018.12.004</t>
  </si>
  <si>
    <t>10.1016/j.ijdrr.2019.101068</t>
  </si>
  <si>
    <t>10.1016/j.dcn.2019.100619</t>
  </si>
  <si>
    <t>10.1016/j.devcel.2018.12.020</t>
  </si>
  <si>
    <t>10.1016/j.eist.2019.01.007</t>
  </si>
  <si>
    <t>10.1016/j.jcrysgro.2019.01.016</t>
  </si>
  <si>
    <t>10.1016/j.jaac.2018.06.041</t>
  </si>
  <si>
    <t>10.1016/j.enpol.2019.01.037</t>
  </si>
  <si>
    <t>10.1016/j.brs.2019.01.016</t>
  </si>
  <si>
    <t>10.1016/j.vaccine.2019.01.050</t>
  </si>
  <si>
    <t>10.1016/j.est.2019.01.027</t>
  </si>
  <si>
    <t>10.1016/j.celrep.2019.01.092</t>
  </si>
  <si>
    <t>10.1016/j.jappgeo.2019.02.003</t>
  </si>
  <si>
    <t>10.1016/j.jmb.2019.02.009</t>
  </si>
  <si>
    <t>10.1016/j.heliyon.2019.e01266</t>
  </si>
  <si>
    <t>10.1016/j.biopsych.2019.01.017</t>
  </si>
  <si>
    <t>10.1016/j.pragma.2019.01.025</t>
  </si>
  <si>
    <t>10.1016/j.jpowsour.2019.01.077</t>
  </si>
  <si>
    <t>10.1016/j.media.2019.01.011</t>
  </si>
  <si>
    <t>10.1016/j.jcp.2019.01.024</t>
  </si>
  <si>
    <t>10.1016/j.cognition.2019.01.018</t>
  </si>
  <si>
    <t>10.1016/j.yjmcc.2019.02.002</t>
  </si>
  <si>
    <t>10.1016/j.bbrc.2019.02.031</t>
  </si>
  <si>
    <t>10.1016/j.stemcr.2019.01.007</t>
  </si>
  <si>
    <t>10.1016/j.celrep.2019.02.077</t>
  </si>
  <si>
    <t>10.1016/S2468-1253(17)30394-1</t>
  </si>
  <si>
    <t>10.1016/j.jqsrt.2018.02.018</t>
  </si>
  <si>
    <t>10.1016/S2352-3018(18)30038-9</t>
  </si>
  <si>
    <t>10.1558/equinox.34657</t>
  </si>
  <si>
    <t>10.5194/tc-12-3551-2018</t>
  </si>
  <si>
    <t>10.12688/f1000research.15990.1</t>
  </si>
  <si>
    <t>10.1096/fj.201801391R</t>
  </si>
  <si>
    <t>10.3389/fimmu.2018.00963</t>
  </si>
  <si>
    <t>10.3389/fimmu.2018.01009</t>
  </si>
  <si>
    <t>10.3389/fnins.2018.00347</t>
  </si>
  <si>
    <t>10.3389/fnins.2018.00400</t>
  </si>
  <si>
    <t>10.3389/fphys.2018.00989</t>
  </si>
  <si>
    <t>10.3389/fneur.2018.00690</t>
  </si>
  <si>
    <t>10.3389/fimmu.2018.01941</t>
  </si>
  <si>
    <t>10.3389/fnbeh.2018.00211</t>
  </si>
  <si>
    <t>10.3389/fnhum.2018.00371</t>
  </si>
  <si>
    <t>10.3389/fphys.2018.01332</t>
  </si>
  <si>
    <t>10.3389/fncel.2018.00331</t>
  </si>
  <si>
    <t>10.3389/fpsyg.2018.01943</t>
  </si>
  <si>
    <t>10.3389/fnsyn.2018.00034</t>
  </si>
  <si>
    <t>10.3389/fpsyg.2018.01999</t>
  </si>
  <si>
    <t>10.3389/fimmu.2018.02413</t>
  </si>
  <si>
    <t>10.3389/fneur.2018.00894</t>
  </si>
  <si>
    <t>10.3389/fendo.2018.00628</t>
  </si>
  <si>
    <t>10.3389/fcell.2018.00148</t>
  </si>
  <si>
    <t>10.3389/fnsyn.2018.00038</t>
  </si>
  <si>
    <t>10.3389/fncel.2018.00404</t>
  </si>
  <si>
    <t>10.3389/fphys.2018.01667</t>
  </si>
  <si>
    <t>10.3389/fimmu.2018.03001</t>
  </si>
  <si>
    <t>10.3389/fnins.2019.00011</t>
  </si>
  <si>
    <t>10.3389/fneur.2019.00029</t>
  </si>
  <si>
    <t>10.3389/fnins.2019.00023</t>
  </si>
  <si>
    <t>10.3389/fpsyg.2019.00121</t>
  </si>
  <si>
    <t>10.3389/feart.2019.00006</t>
  </si>
  <si>
    <t>10.3389/fphys.2019.00047</t>
  </si>
  <si>
    <t>10.3389/fninf.2018.00101</t>
  </si>
  <si>
    <t>10.3389/fncel.2019.00033</t>
  </si>
  <si>
    <t>10.3389/fimmu.2019.00188</t>
  </si>
  <si>
    <t>10.3389/fnmol.2019.00069</t>
  </si>
  <si>
    <t>10.3389/fphys.2019.00282</t>
  </si>
  <si>
    <t>10.3389/fimmu.2019.00675</t>
  </si>
  <si>
    <t>10.2217/rme-2016-0156</t>
  </si>
  <si>
    <t>10.1109/TCOMM.2018.2808286</t>
  </si>
  <si>
    <t>10.1109/TMI.2018.2828303</t>
  </si>
  <si>
    <t>10.1109/JLT.2018.2830973</t>
  </si>
  <si>
    <t>10.1109/TBCAS.2018.2832541</t>
  </si>
  <si>
    <t>10.1109/TSP.2018.2833813</t>
  </si>
  <si>
    <t>10.1109/JIOT.2018.2825098</t>
  </si>
  <si>
    <t>10.1109/TCSI.2018.2835148</t>
  </si>
  <si>
    <t>10.1109/JLT.2018.2883541</t>
  </si>
  <si>
    <t>10.1109/TPAMI.2018.2840695</t>
  </si>
  <si>
    <t>10.1109/TCOMM.2018.2843784</t>
  </si>
  <si>
    <t>10.1109/TVT.2018.2845748</t>
  </si>
  <si>
    <t>10.1109/TBCAS.2018.2846020</t>
  </si>
  <si>
    <t>10.1109/JLT.2018.2846031</t>
  </si>
  <si>
    <t>10.1109/TSP.2018.2847648</t>
  </si>
  <si>
    <t>10.1109/TMI.2018.2884093</t>
  </si>
  <si>
    <t>10.1109/TVT.2018.2848648</t>
  </si>
  <si>
    <t>10.1109/TVT.2017.2782775</t>
  </si>
  <si>
    <t>10.1109/JLT.2018.2835376</t>
  </si>
  <si>
    <t>10.1109/LCOMM.2018.2848929</t>
  </si>
  <si>
    <t>10.1109/JSAC.2017.2720858</t>
  </si>
  <si>
    <t>10.1109/TUFFC.2017.2758173</t>
  </si>
  <si>
    <t>10.1109/TUFFC.2017.2748886</t>
  </si>
  <si>
    <t>10.1109/JLT.2017.2777858</t>
  </si>
  <si>
    <t>10.1109/TMI.2017.2787672</t>
  </si>
  <si>
    <t>10.1109/TVCG.2018.2793561</t>
  </si>
  <si>
    <t>10.1109/JLT.2018.2853984</t>
  </si>
  <si>
    <t>10.1109/TCSII.2018.2855054</t>
  </si>
  <si>
    <t>10.1109/TCSII.2018.2856377</t>
  </si>
  <si>
    <t>10.1109/TWC.2018.2859936</t>
  </si>
  <si>
    <t>10.1109/TUFFC.2018.2861895</t>
  </si>
  <si>
    <t>10.1109/JLT.2018.2849938</t>
  </si>
  <si>
    <t>10.1109/JLT.2018.2864145</t>
  </si>
  <si>
    <t>10.1109/TMI.2018.2860239</t>
  </si>
  <si>
    <t>10.1109/TVCG.2018.2859924</t>
  </si>
  <si>
    <t>10.1109/JLT.2018.2866832</t>
  </si>
  <si>
    <t>10.1109/TVT.2018.2849263</t>
  </si>
  <si>
    <t>10.1109/JLT.2018.2848961</t>
  </si>
  <si>
    <t>10.1109/TWC.2018.2868369</t>
  </si>
  <si>
    <t>10.1109/TWC.2018.2869382</t>
  </si>
  <si>
    <t>10.1109/TBME.2018.2870542</t>
  </si>
  <si>
    <t>10.1109/TCOMM.2018.2874658</t>
  </si>
  <si>
    <t>10.1109/TWC.2018.2876229</t>
  </si>
  <si>
    <t>10.1109/TCOMM.2018.2889460</t>
  </si>
  <si>
    <t>10.1109/TBCAS.2019.2891284</t>
  </si>
  <si>
    <t>10.1109/JLT.2019.2895237</t>
  </si>
  <si>
    <t>10.1109/JLT.2019.2896318</t>
  </si>
  <si>
    <t>ras.ral.18-</t>
  </si>
  <si>
    <t>10.1109/TWC.2018.2822286</t>
  </si>
  <si>
    <t>10.1109/JPHOTOV.2018.2815152</t>
  </si>
  <si>
    <t>10.1109/TIFS.2018.2815541</t>
  </si>
  <si>
    <t>10.1109/TMI.2018.2820382</t>
  </si>
  <si>
    <t>10.4018/IJMBL.2019100106</t>
  </si>
  <si>
    <t>10.1214/18-AOAS1142</t>
  </si>
  <si>
    <t>10.3847/1538-4357/aaad68</t>
  </si>
  <si>
    <t>10.3847/1538-4357/aab03d</t>
  </si>
  <si>
    <t>10.1088/1361-6560/aa9e2c</t>
  </si>
  <si>
    <t>10.1088/1361-6420/aaa0ab</t>
  </si>
  <si>
    <t>10.1088/1361-6420/aaa32b</t>
  </si>
  <si>
    <t>10.1088/1361-6528/aaa77a</t>
  </si>
  <si>
    <t>10.1088/1361-648X/aaa7ce</t>
  </si>
  <si>
    <t>10.1088/1361-6668/aaab81</t>
  </si>
  <si>
    <t>10.1088/1361-6579/aab01f</t>
  </si>
  <si>
    <t>10.3847/1538-3881/aaaf75</t>
  </si>
  <si>
    <t>10.3847/1538-4357/aaadb0</t>
  </si>
  <si>
    <t>10.3847/1538-4357/aac5e1</t>
  </si>
  <si>
    <t>10.1088/1361-648X/aac005</t>
  </si>
  <si>
    <t>10.1088/1361-6455/aac8a1</t>
  </si>
  <si>
    <t>10.1088/1361-6420/aac9b3</t>
  </si>
  <si>
    <t>10.1088/1361-6560/aacc33</t>
  </si>
  <si>
    <t>10.1088/1361-6455/aad6d0</t>
  </si>
  <si>
    <t>10.1088/1361-6560/aad312</t>
  </si>
  <si>
    <t>10.1088/1751-8121/aad3e6</t>
  </si>
  <si>
    <t>10.1088/1361-6641/aad83c</t>
  </si>
  <si>
    <t>10.1088/1361-6579/aad5f4</t>
  </si>
  <si>
    <t>10.1088/1741-2552/aad78e</t>
  </si>
  <si>
    <t>10.3847/1538-4357/aad45d</t>
  </si>
  <si>
    <t>10.1088/1367-2630/aaebc1</t>
  </si>
  <si>
    <t>10.3847/1538-4357/aae1fa</t>
  </si>
  <si>
    <t>10.3847/1538-4357/aacce3</t>
  </si>
  <si>
    <t>10.3847/1538-3881/aae77c</t>
  </si>
  <si>
    <t>10.3847/1538-4357/aadd19</t>
  </si>
  <si>
    <t>10.1088/1367-2630/aaf749</t>
  </si>
  <si>
    <t>10.1088/1741-2552/aadeac</t>
  </si>
  <si>
    <t>10.1088/1741-2552/aae868</t>
  </si>
  <si>
    <t>10.1088/1361-6528/aae95b</t>
  </si>
  <si>
    <t>10.1088/1361-6455/aaf012</t>
  </si>
  <si>
    <t>10.1088/1361-6420/aaf273</t>
  </si>
  <si>
    <t>10.1088/1367-2630/aaa71c</t>
  </si>
  <si>
    <t>10.1680/jcien.17.00043</t>
  </si>
  <si>
    <t>10.1680/jensu.17.00074</t>
  </si>
  <si>
    <t>10.1680/jcien.17.00028</t>
  </si>
  <si>
    <t>10.5772/intechopen.79119</t>
  </si>
  <si>
    <t>10.1107/S1600577518005039</t>
  </si>
  <si>
    <t>10.1107/S1600576718003977</t>
  </si>
  <si>
    <t>10.1107/S1600576718003965</t>
  </si>
  <si>
    <t>10.1107/S1600576718002248</t>
  </si>
  <si>
    <t>10.3233/JAD-180195</t>
  </si>
  <si>
    <t>10.2166/wh.2018.042</t>
  </si>
  <si>
    <t>10.2196/mhealth.10918</t>
  </si>
  <si>
    <t>doi:10.2196/11748</t>
  </si>
  <si>
    <t>10.2196/11342</t>
  </si>
  <si>
    <t>doi:10.3791/58592</t>
  </si>
  <si>
    <t>10.1159/000491567</t>
  </si>
  <si>
    <t>10.1159/000497158</t>
  </si>
  <si>
    <t>10.1089/ten.tea.2017.0457</t>
  </si>
  <si>
    <t>10.1089/hum.2018.098</t>
  </si>
  <si>
    <t>10.1089/hum.2018.075</t>
  </si>
  <si>
    <t>doi.org/10.1089/ten.TEA.2018.0265</t>
  </si>
  <si>
    <t>10.3390/en11040802</t>
  </si>
  <si>
    <t>10.3390/ijerph15040666</t>
  </si>
  <si>
    <t>10.3390/ijerph15040643</t>
  </si>
  <si>
    <t>10.3390/sym10050137</t>
  </si>
  <si>
    <t>10.3390/s18051394</t>
  </si>
  <si>
    <t>10.3390/nano8060442</t>
  </si>
  <si>
    <t>10.3390/su10093086</t>
  </si>
  <si>
    <t>10.3390/ijms19092784</t>
  </si>
  <si>
    <t>10.3390/nu10101405</t>
  </si>
  <si>
    <t>10.3390/ma11102031</t>
  </si>
  <si>
    <t>10.3390/e20110856</t>
  </si>
  <si>
    <t>10.3390/su10114118</t>
  </si>
  <si>
    <t>10.3390/nu10111770</t>
  </si>
  <si>
    <t>10.3390/s18124184</t>
  </si>
  <si>
    <t>10.3390/en12010142</t>
  </si>
  <si>
    <t>10.3390/nano9010117</t>
  </si>
  <si>
    <t>10.3390/ijerph16030403</t>
  </si>
  <si>
    <t>10.3390/geosciences8020076</t>
  </si>
  <si>
    <t>10.1073/pnas.1810324115</t>
  </si>
  <si>
    <t>10.1073/pnas.1812204115</t>
  </si>
  <si>
    <t>10.1073/pnas.1817989116</t>
  </si>
  <si>
    <t>10.1057/s41599-018-0096-6</t>
  </si>
  <si>
    <t>10.1038/s41514-018-0024-4</t>
  </si>
  <si>
    <t>10.1038/s41366-018-0087-0</t>
  </si>
  <si>
    <t>10.1038/s41598-018-24041-7</t>
  </si>
  <si>
    <t>10.1038/s41598-018-24591-w</t>
  </si>
  <si>
    <t>10.1038/sdata.2018.112</t>
  </si>
  <si>
    <t>10.1038/s41467-018-04373-8</t>
  </si>
  <si>
    <t>10.1038/s41598-018-25846-2</t>
  </si>
  <si>
    <t>10.1038/s41534-018-0077-z</t>
  </si>
  <si>
    <t>10.1038/s41598-018-26350-3</t>
  </si>
  <si>
    <t>10.1038/s41598-018-26441-1</t>
  </si>
  <si>
    <t>10.1038/s41398-018-0253-0</t>
  </si>
  <si>
    <t>10.1038/s41514-018-0025-3</t>
  </si>
  <si>
    <t>10.1038/s41380-018-0100-y</t>
  </si>
  <si>
    <t>10.1038/s41598-018-27058-0</t>
  </si>
  <si>
    <t>10.1057/s41599-018-0133-5</t>
  </si>
  <si>
    <t>10.1038/s41398-018-0191-x</t>
  </si>
  <si>
    <t>10.1038/s41598-018-27822-2</t>
  </si>
  <si>
    <t>10.1038/s41598-018-27909-w</t>
  </si>
  <si>
    <t>10.1038/s41598-018-29017-1</t>
  </si>
  <si>
    <t>10.1038/s41746-018-0041-5</t>
  </si>
  <si>
    <t>10.1038/s42004-018-0046-7</t>
  </si>
  <si>
    <t>10.1038/s41467-018-05892-0</t>
  </si>
  <si>
    <t>10.1038/s41598-018-29393-8</t>
  </si>
  <si>
    <t>10.1038/s41398-018-0235-2</t>
  </si>
  <si>
    <t>10.1038/s41598-018-30828-5</t>
  </si>
  <si>
    <t>10.1038/s41598-018-31176-0</t>
  </si>
  <si>
    <t>10.1038/s41598-018-29792-x</t>
  </si>
  <si>
    <t>10.1038/s41380-018-0224-0</t>
  </si>
  <si>
    <t>10.1038/s41467-018-06037-z</t>
  </si>
  <si>
    <t>10.1038/s41467-018-05972-1</t>
  </si>
  <si>
    <t>10.1038/s41467-018-06281-3</t>
  </si>
  <si>
    <t>10.1038/s41598-018-30900-0</t>
  </si>
  <si>
    <t>10.1038/s41430-018-0292-x</t>
  </si>
  <si>
    <t>10.1038/s41467-018-06388-7</t>
  </si>
  <si>
    <t>10.1038/s41467-018-06368-x</t>
  </si>
  <si>
    <t>10.1038/s41598-018-31519-x</t>
  </si>
  <si>
    <t>10.1038/s41598-018-32029-6</t>
  </si>
  <si>
    <t>10.1038/s41467-018-06374-z</t>
  </si>
  <si>
    <t>10.1038/s41467-018-06436-2</t>
  </si>
  <si>
    <t>10.1038/s41377-018-0070-5</t>
  </si>
  <si>
    <t>10.1038/s41467-018-07086-0</t>
  </si>
  <si>
    <t>10.1038/s41598-018-32748-w</t>
  </si>
  <si>
    <t>10.1038/s41467-018-06683-3</t>
  </si>
  <si>
    <t>10.1038/sdata.2018.248</t>
  </si>
  <si>
    <t>10.1038/s41598-018-35944-w</t>
  </si>
  <si>
    <t>10.1038/s41467-018-06777-y</t>
  </si>
  <si>
    <t>10.1038/s41598-018-33425-8</t>
  </si>
  <si>
    <t>10.1038/s42003-018-0179-3</t>
  </si>
  <si>
    <t>10.1038/s41416-018-0273-9</t>
  </si>
  <si>
    <t>10.1038/s41467-018-07046-8</t>
  </si>
  <si>
    <t>10.1038/s41380-018-0237-8</t>
  </si>
  <si>
    <t>10.1038/s41598-018-34357-z</t>
  </si>
  <si>
    <t>10.1038/s41598-018-34533-1</t>
  </si>
  <si>
    <t>10.1038/s41598-018-34628-9</t>
  </si>
  <si>
    <t>10.1038/s41598-018-37852-5</t>
  </si>
  <si>
    <t>10.1038/s41598-018-35238-1</t>
  </si>
  <si>
    <t>10.1038/s41437-018-0166-y</t>
  </si>
  <si>
    <t>10.1038/s41598-018-35850-1</t>
  </si>
  <si>
    <t>10.1038/s41534-018-0116-9</t>
  </si>
  <si>
    <t>10.1038/s41467-018-07748-z</t>
  </si>
  <si>
    <t>10.1038/s41598-018-36700-w</t>
  </si>
  <si>
    <t>10.1038/s41467-018-07858-8</t>
  </si>
  <si>
    <t>10.1038/s41598-018-37904-w</t>
  </si>
  <si>
    <t>10.1038/s41598-018-36401-4</t>
  </si>
  <si>
    <t>10.1038/s41467-018-08147-0</t>
  </si>
  <si>
    <t>10.1038/s41598-018-38294-9</t>
  </si>
  <si>
    <t>10.1038/s41598-018-37673-6</t>
  </si>
  <si>
    <t>10.1038/s41467-019-08667-3</t>
  </si>
  <si>
    <t>10.1038/s41598-018-20316-1</t>
  </si>
  <si>
    <t>10.1038/s41467-019-09348-x</t>
  </si>
  <si>
    <t>10.1364/OPTICA.5.000528</t>
  </si>
  <si>
    <t>10.1364/BOE.9.002648</t>
  </si>
  <si>
    <t>10.1364/OE.26.014915</t>
  </si>
  <si>
    <t>10.1364/BOE.9.003122</t>
  </si>
  <si>
    <t>10.1364/BOE.9.003495</t>
  </si>
  <si>
    <t>10.1364/OL.43.003874</t>
  </si>
  <si>
    <t>10.1364/BOE.9.004317</t>
  </si>
  <si>
    <t>10.1364/BOE.10.001250</t>
  </si>
  <si>
    <t>10.1364/OE.27.00A364</t>
  </si>
  <si>
    <t>10.1364/OE.27.008912</t>
  </si>
  <si>
    <t>10.1364/JOCN.10.000272</t>
  </si>
  <si>
    <t>10.1093/brain/awy141</t>
  </si>
  <si>
    <t>10.1093/jnen/nly035</t>
  </si>
  <si>
    <t>10.1093/mnras/sty998</t>
  </si>
  <si>
    <t>10.1093/cercor/bhy082</t>
  </si>
  <si>
    <t>10.1093/hmg/ddy149</t>
  </si>
  <si>
    <t>10.1093/eurheartj/ehy288</t>
  </si>
  <si>
    <t>10.1093/brain/awy138</t>
  </si>
  <si>
    <t>10.1093/mnras/sty1252</t>
  </si>
  <si>
    <t>10.1093/ije/dyy107</t>
  </si>
  <si>
    <t>10.1093/sleep/zsy096</t>
  </si>
  <si>
    <t>10.1093/hmg/ddy212</t>
  </si>
  <si>
    <t>10.1093/mnras/sty1542</t>
  </si>
  <si>
    <t>10.1093/schbul/sby084</t>
  </si>
  <si>
    <t>10.1093/infdis/jiy358</t>
  </si>
  <si>
    <t>10.1093/hmg/ddy232</t>
  </si>
  <si>
    <t>10.1093/mnras/sty1524</t>
  </si>
  <si>
    <t>10.1093/infdis/jiy397</t>
  </si>
  <si>
    <t>10.1093/mnras/sty1877</t>
  </si>
  <si>
    <t>10.1093/sysbio/syy051</t>
  </si>
  <si>
    <t>10.1093/infdis/jiy420</t>
  </si>
  <si>
    <t>10.1093/comjnl/bxy082</t>
  </si>
  <si>
    <t>10.1093/gerona/gly028</t>
  </si>
  <si>
    <t>10.1093/molbev/msy147</t>
  </si>
  <si>
    <t>10.1093/mnras/sty2050</t>
  </si>
  <si>
    <t>10.1093/aje/kwy173</t>
  </si>
  <si>
    <t>10.1093/molbev/msy158</t>
  </si>
  <si>
    <t>10.1093/brain/awy220</t>
  </si>
  <si>
    <t>10.1093/infdis/jiy495</t>
  </si>
  <si>
    <t>10.1093/gerona/gly182</t>
  </si>
  <si>
    <t>10.1093/bioinformatics/bty772</t>
  </si>
  <si>
    <t>10.1093/brain/awy238</t>
  </si>
  <si>
    <t>10.1093/hmg/ddy313</t>
  </si>
  <si>
    <t>10.1093/brain/awy050</t>
  </si>
  <si>
    <t>10.1093/gerona/gly178</t>
  </si>
  <si>
    <t>10.1093/ije/dyy205</t>
  </si>
  <si>
    <t>10.1093/eurpub/cky215</t>
  </si>
  <si>
    <t>10.1093/hmg/ddy336
10.1093/hmg/ddy336</t>
  </si>
  <si>
    <t>10.1093/abm/kay082</t>
  </si>
  <si>
    <t>10.1093/abm/kay078</t>
  </si>
  <si>
    <t>10.1093/bioinformatics/bty863</t>
  </si>
  <si>
    <t>10.1093/schbul/sby147</t>
  </si>
  <si>
    <t>10.1093/ije/dyy237</t>
  </si>
  <si>
    <t>10.1093/gerona/gly234</t>
  </si>
  <si>
    <t>10.1093/europace/euy260</t>
  </si>
  <si>
    <t>10.1093/brain/awy283</t>
  </si>
  <si>
    <t>10.1093/brain/awy284</t>
  </si>
  <si>
    <t>10.1093/nar/gky1097</t>
  </si>
  <si>
    <t>10.1093/workar/wax014</t>
  </si>
  <si>
    <t>10.1093/bjsw/bcy115</t>
  </si>
  <si>
    <t>10.1093/jac/dky524</t>
  </si>
  <si>
    <t>10.1093/geronb/gby146</t>
  </si>
  <si>
    <t>10.1093/ibd/izy350</t>
  </si>
  <si>
    <t>10.1093/bioinformatics/bty994</t>
  </si>
  <si>
    <t>10.1093/ije/dyy243</t>
  </si>
  <si>
    <t>10.1093/pubmed/fdy224</t>
  </si>
  <si>
    <t>10.1093/ije/dyz004</t>
  </si>
  <si>
    <t>10.1093/biolinnean/blz001</t>
  </si>
  <si>
    <t>10.1093/mnras/stz191</t>
  </si>
  <si>
    <t>10.1093/cid/ciz069</t>
  </si>
  <si>
    <t>10.1093/cercor/bhz016</t>
  </si>
  <si>
    <t>10.1093/cercor/bhz030</t>
  </si>
  <si>
    <t>10.1093/ije/dyz020</t>
  </si>
  <si>
    <t>10.1093/nar/gkz136</t>
  </si>
  <si>
    <t>10.1093/infdis/jiy102</t>
  </si>
  <si>
    <t>10.1093/qje/qjy002</t>
  </si>
  <si>
    <t>10.1093/schbul/sby023</t>
  </si>
  <si>
    <t>10.1057/s41300-017-0029-0</t>
  </si>
  <si>
    <t>10.1042/BSR20171669</t>
  </si>
  <si>
    <t>10.1042/BCJ20180043</t>
  </si>
  <si>
    <t>10.1042/BST20170432</t>
  </si>
  <si>
    <t>10.1371/journal.pone.0196239</t>
  </si>
  <si>
    <t>10.1371/journal.pone.0194064</t>
  </si>
  <si>
    <t>10.1371/journal.pone.0196737</t>
  </si>
  <si>
    <t>10.1371/journal.pmed.1002571</t>
  </si>
  <si>
    <t>10.1371/journal.pone.0197209</t>
  </si>
  <si>
    <t>10.1371/journal.pone.0198216</t>
  </si>
  <si>
    <t>10.1371/journal.pntd.0006487</t>
  </si>
  <si>
    <t>10.1371/journal.pone.0199354</t>
  </si>
  <si>
    <t>10.1371/journal.pone.0199635</t>
  </si>
  <si>
    <t>10.1371/journal.pone.0200031</t>
  </si>
  <si>
    <t>10.1371/journal.pone.0200108</t>
  </si>
  <si>
    <t>10.1371/journal.pone.0200777</t>
  </si>
  <si>
    <t>10.1371/journal.pone.0201774</t>
  </si>
  <si>
    <t>10.1371/journal.pone.0201672</t>
  </si>
  <si>
    <t>10.1371/journal.pone.0202359</t>
  </si>
  <si>
    <t>10.1371/journal.pone.0203039</t>
  </si>
  <si>
    <t>10.1371/journal.pone.0203212</t>
  </si>
  <si>
    <t>10.1371/journal.pone.0204057</t>
  </si>
  <si>
    <t>10.1371/journal.pone.0204431</t>
  </si>
  <si>
    <t>10.1371/journal.pcbi.1006502</t>
  </si>
  <si>
    <t>10.1371/journal.pone.0204625</t>
  </si>
  <si>
    <t>10.1371/journal.pone.0205597</t>
  </si>
  <si>
    <t>10.1371/journal.pone.0205974</t>
  </si>
  <si>
    <t>10.1371/journal.pmed.1002706</t>
  </si>
  <si>
    <t>10.1371/journal.pbio.2006841 D</t>
  </si>
  <si>
    <t>10.1371/journal.pone.0207430</t>
  </si>
  <si>
    <t>10.1371/journal.pone.0207145</t>
  </si>
  <si>
    <t>10.1371/journal.pone.0208765</t>
  </si>
  <si>
    <t>10.1371/journal.pcbi.1006639</t>
  </si>
  <si>
    <t>10.1371/journal.pone.0209071</t>
  </si>
  <si>
    <t>10.1371/journal.pone.0208692</t>
  </si>
  <si>
    <t>10.1371/journal.pone.0209388</t>
  </si>
  <si>
    <t>10.1371/journal.pone.0210283</t>
  </si>
  <si>
    <t>10.1371/journal.pone.0206955</t>
  </si>
  <si>
    <t>10.1371/journal.pone.0211779</t>
  </si>
  <si>
    <t>10.1371/journal.pone.0211362</t>
  </si>
  <si>
    <t>10.1371/journal.pone.0212212</t>
  </si>
  <si>
    <t>10.1371/journal.pone.0211953</t>
  </si>
  <si>
    <t>10.1371/journal.pone.0213518</t>
  </si>
  <si>
    <t>10.1371/journal.pone.0207965</t>
  </si>
  <si>
    <t>10.1371/journal.pone.0211952</t>
  </si>
  <si>
    <t>10.1371/journal.pone.0214453</t>
  </si>
  <si>
    <t>10.1148/radiol.2018180054</t>
  </si>
  <si>
    <t>10.1098/rsnr.2018.0016</t>
  </si>
  <si>
    <t>10.1098/rspa.2017.0732</t>
  </si>
  <si>
    <t>10.1098/rstb.2017.0236</t>
  </si>
  <si>
    <t>10.1098/rsta.2017.0364</t>
  </si>
  <si>
    <t>10.1098/rstb.2018.0253</t>
  </si>
  <si>
    <t>10.1098/rsta.2017.0348</t>
  </si>
  <si>
    <t>10.1098/rsta.2018.0083</t>
  </si>
  <si>
    <t>10.1098/rsif.2018.0346</t>
  </si>
  <si>
    <t>10.1098/rsif.2018.0491</t>
  </si>
  <si>
    <t>10.1098/rspa.2018.0351</t>
  </si>
  <si>
    <t>10.1098/rspa.2018.0286</t>
  </si>
  <si>
    <t>10.1098/rsta.2018.0268</t>
  </si>
  <si>
    <t>10.1098/rsta.2018.0150</t>
  </si>
  <si>
    <t>10.1098/rsif.2018.0955</t>
  </si>
  <si>
    <t>10.1039/C7OB03138F</t>
  </si>
  <si>
    <t>10.1039/C7CP08220G</t>
  </si>
  <si>
    <t>10.1039/C8FD00060C</t>
  </si>
  <si>
    <t>10.1039/C8SM00327K</t>
  </si>
  <si>
    <t>10.1039/C7EE02981K</t>
  </si>
  <si>
    <t>10.1039/C8CC01929K</t>
  </si>
  <si>
    <t>10.1039/C8CP00406D</t>
  </si>
  <si>
    <t>10.1039/C7NR09130C</t>
  </si>
  <si>
    <t>10.1039/C8CP01902A</t>
  </si>
  <si>
    <t>10.1039/C8CP02187B</t>
  </si>
  <si>
    <t>10.13039/501100000266</t>
  </si>
  <si>
    <t>10.1039/C8TA04186E</t>
  </si>
  <si>
    <t>10.1039/C8TA01420E</t>
  </si>
  <si>
    <t>10.1039/C8TC01929K</t>
  </si>
  <si>
    <t>10.1039/C8CP02381F</t>
  </si>
  <si>
    <t>10.1039/C8CE00872H</t>
  </si>
  <si>
    <t>10.1039/C8FD00118A</t>
  </si>
  <si>
    <t>10.1039/C8FD00121A</t>
  </si>
  <si>
    <t>10.1039/C8CP03583K</t>
  </si>
  <si>
    <t>10.1039/C8RA04707C</t>
  </si>
  <si>
    <t>10.1039/C8CC05465G</t>
  </si>
  <si>
    <t>10.1039/C7NR06489F</t>
  </si>
  <si>
    <t>10.1039/C8TA05402A</t>
  </si>
  <si>
    <t>10.1039/C8CE01014E</t>
  </si>
  <si>
    <t>10.1039/C8CY01483C</t>
  </si>
  <si>
    <t>10.1039/C8SE00292D</t>
  </si>
  <si>
    <t>10.1039/C8CE01187G</t>
  </si>
  <si>
    <t>10.1039/C8NJ03464H</t>
  </si>
  <si>
    <t>10.1039/C8TA08537D</t>
  </si>
  <si>
    <t>10.1039/c8ra04361b</t>
  </si>
  <si>
    <t>10.1039/C8CP04763D</t>
  </si>
  <si>
    <t>10.1039/c8bm00965a</t>
  </si>
  <si>
    <t>10.1039/C8TC00859K</t>
  </si>
  <si>
    <t>10.1039/C8TC04760J</t>
  </si>
  <si>
    <t>10.1039/C8CC07444E</t>
  </si>
  <si>
    <t>10.1039/C8GC03262A</t>
  </si>
  <si>
    <t>10.1039/C8GC02986E</t>
  </si>
  <si>
    <t>10.1039/C8CP04492A</t>
  </si>
  <si>
    <t>10.1039/C8CE01874J</t>
  </si>
  <si>
    <t>10.1039/C8CP03581D</t>
  </si>
  <si>
    <t>10.1039/C8FD00171E</t>
  </si>
  <si>
    <t>10.1039/C8MH01533C</t>
  </si>
  <si>
    <t>10.1039/C8CP07098A</t>
  </si>
  <si>
    <t>10.1039/C8TA10925G</t>
  </si>
  <si>
    <t>10.1039/C8TA09939A</t>
  </si>
  <si>
    <t>10.1039/C8RA09338E</t>
  </si>
  <si>
    <t>10.1039/C7SE00519A</t>
  </si>
  <si>
    <t>10.1039/C7ME00103G</t>
  </si>
  <si>
    <t>10.1039/C8SE00265G</t>
  </si>
  <si>
    <t>10.1039/C8CE01778F</t>
  </si>
  <si>
    <t>10.1039/C9TA00230H</t>
  </si>
  <si>
    <t>10.1039/C8CP07796G</t>
  </si>
  <si>
    <t>10.1039/C7TC04070A</t>
  </si>
  <si>
    <t>10.1039/C8OB02374C</t>
  </si>
  <si>
    <t>10.1177/2047487318759112</t>
  </si>
  <si>
    <t>10.1177/2041731418787141</t>
  </si>
  <si>
    <t>10.1177/1740774518778027</t>
  </si>
  <si>
    <t>10.1177/1847980418788404</t>
  </si>
  <si>
    <t>10.1177/1362361318786721</t>
  </si>
  <si>
    <t>10.1177/0271678X18797343</t>
  </si>
  <si>
    <t>10.1177/2398212818818070</t>
  </si>
  <si>
    <t>10.1177/2053951718819560</t>
  </si>
  <si>
    <t>10.1177/1740774518823551</t>
  </si>
  <si>
    <t>10.1177/2041731419825772</t>
  </si>
  <si>
    <t>10.1177/0042098018822965</t>
  </si>
  <si>
    <t>10.1177/0959683617752841</t>
  </si>
  <si>
    <t>10.1127/nos/2018/0455</t>
  </si>
  <si>
    <t>10.1523/ENEURO.0387-17.2018</t>
  </si>
  <si>
    <t>10.1523/JNEUROSCI.0706-18.2018</t>
  </si>
  <si>
    <t>10.1523/JNEUROSCI.2518-18.2018</t>
  </si>
  <si>
    <t>10.1117/1.JBO.23.7.076007</t>
  </si>
  <si>
    <t>10.1117/1.JMI.6.1.011003</t>
  </si>
  <si>
    <t>10.1117/1.NPh.5.3.035010</t>
  </si>
  <si>
    <t>10.1117/1.JMI.5.2.021217</t>
  </si>
  <si>
    <t>10.1007/s11548-018-1761-3</t>
  </si>
  <si>
    <t>10.1007/s11548-018-1764-0</t>
  </si>
  <si>
    <t>10.1007/s00787-018-1155-7</t>
  </si>
  <si>
    <t>10.1007/s10529-018-2556-x</t>
  </si>
  <si>
    <t>10.1007/s00394-018-1680-7</t>
  </si>
  <si>
    <t>10.1007/s11548-018-1781-z</t>
  </si>
  <si>
    <t>10.1007/s40262-018-0659-0</t>
  </si>
  <si>
    <t>10.1007/s40262-018-0658-1</t>
  </si>
  <si>
    <t>10.1007/s10763-018-9900-4</t>
  </si>
  <si>
    <t>10.1007/s00251-018-1064-4</t>
  </si>
  <si>
    <t>10.1007/s11548-018-1799-2</t>
  </si>
  <si>
    <t>10.1007/s11367-018-1492-2</t>
  </si>
  <si>
    <t>10.1007/s00371-018-1551-5</t>
  </si>
  <si>
    <t>10.1208/s12249-018-1104-2</t>
  </si>
  <si>
    <t>10.1007/s11548-018-1813-8</t>
  </si>
  <si>
    <t>10.1007/s10994-018-5741-1</t>
  </si>
  <si>
    <t>10.1007/s10518-018-0413-x</t>
  </si>
  <si>
    <t>10.1007/s10686-018-9598-x</t>
  </si>
  <si>
    <t>10.1007/s10439-018-2097-4</t>
  </si>
  <si>
    <t>10.1007/s10620-018-5219-9</t>
  </si>
  <si>
    <t>10.1007/s00414-018-1906-5</t>
  </si>
  <si>
    <t>10.1007/s10584-018-2265-4</t>
  </si>
  <si>
    <t>10.1007/s00412-018-0678-5</t>
  </si>
  <si>
    <t>10.1007/s10803-018-3700-0</t>
  </si>
  <si>
    <t>10.1007/s11548-018-1822-7</t>
  </si>
  <si>
    <t>10.1007/s10853-018-2869-0</t>
  </si>
  <si>
    <t>10.1007/s00013-018-1227-4</t>
  </si>
  <si>
    <t>10.1007/s11116-018-9913-4</t>
  </si>
  <si>
    <t>10.1007/s11064-018-2633-5</t>
  </si>
  <si>
    <t>10.1007/s12520-018-0717-4</t>
  </si>
  <si>
    <t>10.1007/s10534-018-0147-x</t>
  </si>
  <si>
    <t>10.1007/s00415-018-9076-4</t>
  </si>
  <si>
    <t>10.1007/s10745-018-0019-6</t>
  </si>
  <si>
    <t>10.1007/s10803-018-3756-x</t>
  </si>
  <si>
    <t>10.1007/s00429-018-1772-4</t>
  </si>
  <si>
    <t>10.1007/s11886-018-1049-9</t>
  </si>
  <si>
    <t>10.1007/s11150-018-9439-8</t>
  </si>
  <si>
    <t>10.1007/s10461-018-2300-5</t>
  </si>
  <si>
    <t>10.1007/s11244-018-1060-9</t>
  </si>
  <si>
    <t>10.1007/s10109-018-0282-5</t>
  </si>
  <si>
    <t>10.1007/s00415-018-9121-3</t>
  </si>
  <si>
    <t>10.1007/s10686-018-9611-4</t>
  </si>
  <si>
    <t>10.1007/s00330-018-5907-z</t>
  </si>
  <si>
    <t>10.1007/s10803-018-3781-9</t>
  </si>
  <si>
    <t>10.1007/s11116-018-9938-8</t>
  </si>
  <si>
    <t>10.1007/s12311-018-0989-3</t>
  </si>
  <si>
    <t>10.1007/s00221-018-5461-6</t>
  </si>
  <si>
    <t>10.1007/s00247-018-04340-x</t>
  </si>
  <si>
    <t>10.1007/s11634-018-00351-6</t>
  </si>
  <si>
    <t>10.1007/s11233-018-09013-w</t>
  </si>
  <si>
    <t>10.1007/s00208-018-1792-7</t>
  </si>
  <si>
    <t>10.14283/jpad.2018.46</t>
  </si>
  <si>
    <t>10.1007/s10870-018-0747-x</t>
  </si>
  <si>
    <t>10.1007/s00013-018-01295-1</t>
  </si>
  <si>
    <t>10.1007/s00020-018-2500-4</t>
  </si>
  <si>
    <t>10.1007/s00181-019-01627-2</t>
  </si>
  <si>
    <t>10.1007/s00220-019-03329-3</t>
  </si>
  <si>
    <t>10.1007/s12520-019-00795-7</t>
  </si>
  <si>
    <t>10.1007/s12265-019-09868-3</t>
  </si>
  <si>
    <t>10.1007/s11098-019-01256-6</t>
  </si>
  <si>
    <t>10.1007/s40894-019-00111-3</t>
  </si>
  <si>
    <t>10.1007/s10712-019-09527-x</t>
  </si>
  <si>
    <t>10.1007/s10734-019-00381-9</t>
  </si>
  <si>
    <t>10.1007/s10611-019-09836-7</t>
  </si>
  <si>
    <t>10.1186/s40163-018-0080-x</t>
  </si>
  <si>
    <t>10.1186/s40494-018-0191-4</t>
  </si>
  <si>
    <t>10.1186/s40658-018-0212-0</t>
  </si>
  <si>
    <t>10.1186/s13021-018-0098-0</t>
  </si>
  <si>
    <t>10.1186/s13550-018-0412-6</t>
  </si>
  <si>
    <t>10.1186/s40494-018-0206-1</t>
  </si>
  <si>
    <t>10.1186/s40494-018-0218-x</t>
  </si>
  <si>
    <t>10.1140/epjds/s13688-018-0156-6</t>
  </si>
  <si>
    <t>10.1186/s40163-018-0086-4</t>
  </si>
  <si>
    <t>10.1186/s12951-018-0425-3</t>
  </si>
  <si>
    <t>10.1186/s40494-019-0252-3</t>
  </si>
  <si>
    <t>10.1186/s40494-019-0253-2</t>
  </si>
  <si>
    <t>10.1140/epjds/s13688-019-0189-5</t>
  </si>
  <si>
    <t>10.1080/13574809.2018.1472523</t>
  </si>
  <si>
    <t>10.1080/09613218.2018.1479927</t>
  </si>
  <si>
    <t>10.1080/00224499.2018.1481193</t>
  </si>
  <si>
    <t>10.1080/03054985.2018.1481378</t>
  </si>
  <si>
    <t>10.1080/00393630.2018.1486530</t>
  </si>
  <si>
    <t>10.1080/21642850.2018.1491797</t>
  </si>
  <si>
    <t>10.1080/23249935.2018.1493549</t>
  </si>
  <si>
    <t>10.1080/21681376.2018.1500936</t>
  </si>
  <si>
    <t>10.1080/00438243.2018.1489734</t>
  </si>
  <si>
    <t>10.1080/13554794.2018.1506039</t>
  </si>
  <si>
    <t>10.1080/02673037.2018.1509949</t>
  </si>
  <si>
    <t>10.1080/13527258.2018.1512146</t>
  </si>
  <si>
    <t>10.1080/15265161.2018.1513584</t>
  </si>
  <si>
    <t>10.1080/15476286.2018.1514236</t>
  </si>
  <si>
    <t>10.1080/00794236.2018.1515399</t>
  </si>
  <si>
    <t>10.1080/0046760X.2018.1516811</t>
  </si>
  <si>
    <t>10.1080/13658816.2018.1525493</t>
  </si>
  <si>
    <t>10.1080/13574809.2018.1533373</t>
  </si>
  <si>
    <t>10.1080/01419870.2018.1544651</t>
  </si>
  <si>
    <t>10.1080/02697459.2018.1548216</t>
  </si>
  <si>
    <t>10.1080/13527258.2018.1552612</t>
  </si>
  <si>
    <t>10.1080/15548627.2019.1569925</t>
  </si>
  <si>
    <t>10.1080/17513758.2019.1574033</t>
  </si>
  <si>
    <t>10.1080/17567505.2019.1574098</t>
  </si>
  <si>
    <t>10.1080/14790718.2019.1575834</t>
  </si>
  <si>
    <t>10.1080/14772019.2019.1578831</t>
  </si>
  <si>
    <t>10.1080/08111146.2019.1578955</t>
  </si>
  <si>
    <t>10.1080/00220388.2018.1448069</t>
  </si>
  <si>
    <t>10.5334/ai.352</t>
  </si>
  <si>
    <t>10.5334/aa.164</t>
  </si>
  <si>
    <t>10.5334/ai-391</t>
  </si>
  <si>
    <t>10.5334/ai-380</t>
  </si>
  <si>
    <t>10.22331/q-2018-11-06-104</t>
  </si>
  <si>
    <t>10.1002/jrsm.1300</t>
  </si>
  <si>
    <t>10.1111/rssc.12281</t>
  </si>
  <si>
    <t>10.1111/add.14243</t>
  </si>
  <si>
    <t>10.1111/add.14249</t>
  </si>
  <si>
    <t>10.1111/jce.13606</t>
  </si>
  <si>
    <t>10.1002/psp.2173</t>
  </si>
  <si>
    <t>10.1002/pd.5267</t>
  </si>
  <si>
    <t>10.1002/2017GL076674</t>
  </si>
  <si>
    <t>10.1002/hbm.24218</t>
  </si>
  <si>
    <t>10.1111/cdoe.12390</t>
  </si>
  <si>
    <t>10.1029/2018JA025183</t>
  </si>
  <si>
    <t>10.1111/xen.12402</t>
  </si>
  <si>
    <t>10.1111/1467-9566.12780</t>
  </si>
  <si>
    <t>10.1002/berj.3270</t>
  </si>
  <si>
    <t>10.1002/sim.7842</t>
  </si>
  <si>
    <t>10.1111/ijpo.12427</t>
  </si>
  <si>
    <t>10.1002/rev3.3116</t>
  </si>
  <si>
    <t>10.1002/biot.201700664</t>
  </si>
  <si>
    <t>10.1111/desc.12701</t>
  </si>
  <si>
    <t>10.1111/ojoa.12142</t>
  </si>
  <si>
    <t>10.1029/2018JA025442</t>
  </si>
  <si>
    <t>10.1029/2018JB015636</t>
  </si>
  <si>
    <t>10.1029/2017WR021803</t>
  </si>
  <si>
    <t>10.1002/btpr.2673</t>
  </si>
  <si>
    <t>10.1111/ijpo.12428</t>
  </si>
  <si>
    <t>10.1002/cne.24482</t>
  </si>
  <si>
    <t>10.1002/ejoc.201800668</t>
  </si>
  <si>
    <t>10.1113/JP276093</t>
  </si>
  <si>
    <t>10.1111/gcb.14361</t>
  </si>
  <si>
    <t>10.1029/2018JA025349</t>
  </si>
  <si>
    <t>10.1002/berj.3453</t>
  </si>
  <si>
    <t>10.1002/chem.201802394</t>
  </si>
  <si>
    <t>10.1111/jth.14218</t>
  </si>
  <si>
    <t>10.1029/2018GL078207</t>
  </si>
  <si>
    <t>10.1002/ijfe.1643</t>
  </si>
  <si>
    <t>10.1002/chem.201800372R1</t>
  </si>
  <si>
    <t>10.1002/mame.201800218</t>
  </si>
  <si>
    <t>10.1111/nph.15011</t>
  </si>
  <si>
    <t>10.1002/mrm.27463</t>
  </si>
  <si>
    <t>10.1002/adma.201706584</t>
  </si>
  <si>
    <t>10.1002/ange.201801743</t>
  </si>
  <si>
    <t>10.1111/jgs.15456</t>
  </si>
  <si>
    <t>10.1029/2018SW001821</t>
  </si>
  <si>
    <t>10.1111/ecog.03750</t>
  </si>
  <si>
    <t>10.15252/embj.201798684</t>
  </si>
  <si>
    <t>10.1111/lang.12313</t>
  </si>
  <si>
    <t>10.1002/aenm.201801084</t>
  </si>
  <si>
    <t>10.1002/adma.201800634</t>
  </si>
  <si>
    <t>10.1002/sim.7930</t>
  </si>
  <si>
    <t>10.1002/ar.23918</t>
  </si>
  <si>
    <t>10.1002/ar.23919</t>
  </si>
  <si>
    <t>10.1002/cbic.201800170</t>
  </si>
  <si>
    <t>10.1111/1758-5899.12587</t>
  </si>
  <si>
    <t>10.1002/ana.25308</t>
  </si>
  <si>
    <t>10.1111/rssc.12309</t>
  </si>
  <si>
    <t>10.1111/bju.14459</t>
  </si>
  <si>
    <t>10.1002/ana.25307</t>
  </si>
  <si>
    <t>10.1111/acps.12948</t>
  </si>
  <si>
    <t>10.1002/ana.25309</t>
  </si>
  <si>
    <t>10.1111/rssc.12296</t>
  </si>
  <si>
    <t>10.1002/mrm.27498</t>
  </si>
  <si>
    <t>10.1002/chem.201802368</t>
  </si>
  <si>
    <t>10.1111/bjdp.12261</t>
  </si>
  <si>
    <t>10.1111/ejn.14050</t>
  </si>
  <si>
    <t>10.1002/mrm.27480</t>
  </si>
  <si>
    <t>10.1029/2017JA024877</t>
  </si>
  <si>
    <t>10.1111/bjet.12697</t>
  </si>
  <si>
    <t>10.1002/mpr.1742</t>
  </si>
  <si>
    <t>10.1111/een.12676</t>
  </si>
  <si>
    <t>10.1002/path.5158</t>
  </si>
  <si>
    <t>10.1002/smtd.201800173</t>
  </si>
  <si>
    <t>10.1002/biot.201700740</t>
  </si>
  <si>
    <t>10.1111/bjep.12243</t>
  </si>
  <si>
    <t>10.1002/biot.201800323</t>
  </si>
  <si>
    <t>10.1002/mrm.27542</t>
  </si>
  <si>
    <t>10.1002/mrm.27547</t>
  </si>
  <si>
    <t>10.1002/sim.7974</t>
  </si>
  <si>
    <t>10.1002/psp.2213</t>
  </si>
  <si>
    <t>10.1002/nbm.4019</t>
  </si>
  <si>
    <t>10.1002/col.22280</t>
  </si>
  <si>
    <t>10.1111/1758-5899.12591</t>
  </si>
  <si>
    <t>10.1029/2018GL078649</t>
  </si>
  <si>
    <t>10.1029/2018JB015900</t>
  </si>
  <si>
    <t>10.1029/2018JA025766</t>
  </si>
  <si>
    <t>10.1111/cogs.12690</t>
  </si>
  <si>
    <t>10.1002/acn3.601</t>
  </si>
  <si>
    <t>10.1111/1556-4029.13917</t>
  </si>
  <si>
    <t>10.1002/psc.3131</t>
  </si>
  <si>
    <t>10.1002/mp.13210</t>
  </si>
  <si>
    <t>10.1002/gps.4994</t>
  </si>
  <si>
    <t>10.1111/jnc.14599</t>
  </si>
  <si>
    <t>10.1029/2018JA025764</t>
  </si>
  <si>
    <t>10.1002/sim.8004</t>
  </si>
  <si>
    <t>10.1111/1365-2745.13080</t>
  </si>
  <si>
    <t>10.1002/bit.26817</t>
  </si>
  <si>
    <t>10.1111/2041-210X.13101</t>
  </si>
  <si>
    <t>10.1111/raju.12225</t>
  </si>
  <si>
    <t>10.1111/add.14450</t>
  </si>
  <si>
    <t>10.1111/rssa.12423</t>
  </si>
  <si>
    <t>10.1002/sim.8009</t>
  </si>
  <si>
    <t>10.1111/1758-5899.12625</t>
  </si>
  <si>
    <t>10.1029/2018JA025837</t>
  </si>
  <si>
    <t>10.1113/JP276964</t>
  </si>
  <si>
    <t>10.1113/JP276400</t>
  </si>
  <si>
    <t>10.1111/ene.13837</t>
  </si>
  <si>
    <t>10.1111/1556-4029.13938</t>
  </si>
  <si>
    <t>10.1029/2018GC007660</t>
  </si>
  <si>
    <t>10.1002/eji.201847692</t>
  </si>
  <si>
    <t>10.1111/2041-210X.13114</t>
  </si>
  <si>
    <t>10.1002/cctc.201801299</t>
  </si>
  <si>
    <t>10.1002/jor.24164</t>
  </si>
  <si>
    <t>10.1002/jbmr.3607</t>
  </si>
  <si>
    <t>10.1029/2018JB016732</t>
  </si>
  <si>
    <t>10.1002/mame.201800577</t>
  </si>
  <si>
    <t>10.1029/2018JA025751</t>
  </si>
  <si>
    <t>10.1002/gepi.22174</t>
  </si>
  <si>
    <t>10.1002/sim.8044</t>
  </si>
  <si>
    <t>10.1002/jbmr.3627</t>
  </si>
  <si>
    <t>10.1111/2041-210X.13121</t>
  </si>
  <si>
    <t>10.1029/2018JA025355</t>
  </si>
  <si>
    <t>10.1002/jrsm.1329</t>
  </si>
  <si>
    <t>10.1002/bit.26859</t>
  </si>
  <si>
    <t>10.1002/jctb.5819</t>
  </si>
  <si>
    <t>10.1002/mrm.27634</t>
  </si>
  <si>
    <t>10.1111/maps.13231</t>
  </si>
  <si>
    <t>10.1111/lit.12173</t>
  </si>
  <si>
    <t>10.1002/mame.201800537</t>
  </si>
  <si>
    <t>10.1111/joim.12868</t>
  </si>
  <si>
    <t>10.1029/2018JB016255</t>
  </si>
  <si>
    <t>10.1002/smll.201803684</t>
  </si>
  <si>
    <t>10.1111/2041-210X.13144</t>
  </si>
  <si>
    <t>10.1111/psyp.13334</t>
  </si>
  <si>
    <t>10.1111/ecc.12999</t>
  </si>
  <si>
    <t>10.1111/nan.12539</t>
  </si>
  <si>
    <t>10.1111/iwj.13090</t>
  </si>
  <si>
    <t>10.1002/navi.288</t>
  </si>
  <si>
    <t>10.1002/nbm.4073</t>
  </si>
  <si>
    <t>10.1029/2018JB016482</t>
  </si>
  <si>
    <t>10.1002/navi.289</t>
  </si>
  <si>
    <t>10.1111/ejn.14356</t>
  </si>
  <si>
    <t>10.1111/bju.14690</t>
  </si>
  <si>
    <t>10.1002/pd.5421</t>
  </si>
  <si>
    <t>10.1029/2018GL081271</t>
  </si>
  <si>
    <t>10.1002/adts.201800168</t>
  </si>
  <si>
    <t>10.1002/ange.201813712</t>
  </si>
  <si>
    <t>10.1111/ejop.12439</t>
  </si>
  <si>
    <t>10.1029/2018GC008090</t>
  </si>
  <si>
    <t>10.1002/cbm.2112</t>
  </si>
  <si>
    <t>10.1111/fwb.13287</t>
  </si>
  <si>
    <t>10.1111/hsc.12715</t>
  </si>
  <si>
    <t>10.1002/berj.3327</t>
  </si>
  <si>
    <t>10.1002/cssc.201800049</t>
  </si>
  <si>
    <t>10.1097/j.pain.0000000000001201</t>
  </si>
  <si>
    <t>10.1097/j.pain.0000000000001204</t>
  </si>
  <si>
    <t>10.1212/WNL.0000000000005486</t>
  </si>
  <si>
    <t>10.1097/EDE.0000000000000862</t>
  </si>
  <si>
    <t>10.1161/STROKEAHA.117.019409</t>
  </si>
  <si>
    <t>10.1212/WNL.0000000000005660</t>
  </si>
  <si>
    <t>10.1212/WNL.0000000000006214</t>
  </si>
  <si>
    <t>10.1161/CIRCEP.118.006740</t>
  </si>
  <si>
    <t>10.1097/QAD.0000000000002126</t>
  </si>
  <si>
    <t>10.1212/WNL.0000000000007185</t>
  </si>
  <si>
    <t>10.1212/WNL.0000000000007265</t>
  </si>
  <si>
    <t>10.1212/WNL.0000000000007097</t>
  </si>
  <si>
    <t>10.1142/S2424905X18410015</t>
  </si>
  <si>
    <t>Academic Journals</t>
  </si>
  <si>
    <t>Acoustical Society of America</t>
  </si>
  <si>
    <t>American Association for the Advancement of Science</t>
  </si>
  <si>
    <t>American Association for the Advancement of Science (AAAS)</t>
  </si>
  <si>
    <t>American Chemical Society (ACS)</t>
  </si>
  <si>
    <t>American Heart Association</t>
  </si>
  <si>
    <t>American Institute of Physics (AIP)</t>
  </si>
  <si>
    <t>American Medical Association (AMA)</t>
  </si>
  <si>
    <t>American Physical Society (APS)</t>
  </si>
  <si>
    <t>American Physiological Society</t>
  </si>
  <si>
    <t>American Society for Biochemistry and Molecular Biology (ASBMB)</t>
  </si>
  <si>
    <t>American Society for Clinical Investigation</t>
  </si>
  <si>
    <t>American Society for Microbiology (ASM)</t>
  </si>
  <si>
    <t>American Society of Civil Engineers (ASCE)</t>
  </si>
  <si>
    <t>Association for Computing Machinery</t>
  </si>
  <si>
    <t>Association for Research in Vision and Ophthalmology (ARVO)</t>
  </si>
  <si>
    <t>BioMed Central</t>
  </si>
  <si>
    <t>Bioscientifica</t>
  </si>
  <si>
    <t>BMJ</t>
  </si>
  <si>
    <t>British Institute of Radiology (BIR)</t>
  </si>
  <si>
    <t>Cambridge University Press</t>
  </si>
  <si>
    <t>Cold Spring Harbor Laboratory Press</t>
  </si>
  <si>
    <t>Company of Biologists</t>
  </si>
  <si>
    <t>Copernicus</t>
  </si>
  <si>
    <t>Council for British Archaeology</t>
  </si>
  <si>
    <t>Dove Press</t>
  </si>
  <si>
    <t>Electrochemical Society</t>
  </si>
  <si>
    <t>eLife Sciences</t>
  </si>
  <si>
    <t>Elsevier</t>
  </si>
  <si>
    <t>Equinox</t>
  </si>
  <si>
    <t>European Geosciences Union (EGU)</t>
  </si>
  <si>
    <t>Faculty of 1000</t>
  </si>
  <si>
    <t>Federation of American Societies for Experimental Biology (FASEB)</t>
  </si>
  <si>
    <t>Frontiers</t>
  </si>
  <si>
    <t>Future Science</t>
  </si>
  <si>
    <t>IEEE</t>
  </si>
  <si>
    <t>IGI Global</t>
  </si>
  <si>
    <t>Institute of Mathematical Statistics</t>
  </si>
  <si>
    <t>Institute of Physics (IOP)</t>
  </si>
  <si>
    <t>Institution of Civil Engineers</t>
  </si>
  <si>
    <t>Institution of Engineering and Technology (IET)</t>
  </si>
  <si>
    <t>InTech</t>
  </si>
  <si>
    <t>International Union of Crystallography</t>
  </si>
  <si>
    <t>IOS Press</t>
  </si>
  <si>
    <t>IWA Publishing</t>
  </si>
  <si>
    <t>Journal of Medical Internet Research</t>
  </si>
  <si>
    <t>Journal of Visualized Experiments (JoVE)</t>
  </si>
  <si>
    <t>Karger</t>
  </si>
  <si>
    <t>Liverpool University Press</t>
  </si>
  <si>
    <t>Mary Ann Liebert</t>
  </si>
  <si>
    <t>MDPI</t>
  </si>
  <si>
    <t>National Academy of Sciences</t>
  </si>
  <si>
    <t>Nature</t>
  </si>
  <si>
    <t>Optical Society of America (OSA)</t>
  </si>
  <si>
    <t>Oxford University Press</t>
  </si>
  <si>
    <t>Palgrave Macmillan</t>
  </si>
  <si>
    <t>PeerJ</t>
  </si>
  <si>
    <t>Portland Press</t>
  </si>
  <si>
    <t>Public Library Of Science (PLOS)</t>
  </si>
  <si>
    <t>Radiological Society of North America (RSNA)</t>
  </si>
  <si>
    <t>Royal Society</t>
  </si>
  <si>
    <t>Royal Society of Chemistry (RSC)</t>
  </si>
  <si>
    <t>Sage</t>
  </si>
  <si>
    <t>Schweizerbart</t>
  </si>
  <si>
    <t>Society for Industrial and Applied Mathematics</t>
  </si>
  <si>
    <t>Society for Neuroscience</t>
  </si>
  <si>
    <t>SPIE</t>
  </si>
  <si>
    <t>Springer</t>
  </si>
  <si>
    <t>SpringerOpen</t>
  </si>
  <si>
    <t>Taylor &amp; Francis (inc Routledge)</t>
  </si>
  <si>
    <t>Ubiquity</t>
  </si>
  <si>
    <t>Verein zur Förderung des Open Access Publizierens in den Quantenwissenschaften</t>
  </si>
  <si>
    <t>Wiley</t>
  </si>
  <si>
    <t>Wolters Kluwer (inc Lippincott, Williams and Wilkins)</t>
  </si>
  <si>
    <t>World Scientific</t>
  </si>
  <si>
    <t>Journal of Veterinary Medicine and Animal Health</t>
  </si>
  <si>
    <t>Journal of the Acoustical Society of America</t>
  </si>
  <si>
    <t>Science Advances</t>
  </si>
  <si>
    <t>ACS Omega</t>
  </si>
  <si>
    <t>ACS Applied Materials and Interfaces</t>
  </si>
  <si>
    <t>Chemical Reviews</t>
  </si>
  <si>
    <t>Journal of Chemical Theory and Computation</t>
  </si>
  <si>
    <t>ACS Infectious Diseases</t>
  </si>
  <si>
    <t>Chemistry of Materials</t>
  </si>
  <si>
    <t>Journal of Physical Chemistry Letters</t>
  </si>
  <si>
    <t>Journal of Chemical Information and Modeling</t>
  </si>
  <si>
    <t>Molecular Pharmaceutics</t>
  </si>
  <si>
    <t>ACS Catalysis</t>
  </si>
  <si>
    <t>Crystal Growth &amp; Design</t>
  </si>
  <si>
    <t>Journal of the American Chemical Society</t>
  </si>
  <si>
    <t>ACS Applied Energy Materials</t>
  </si>
  <si>
    <t>Journal of Physical Chemistry B</t>
  </si>
  <si>
    <t>Journal of Chemical Education</t>
  </si>
  <si>
    <t>Bioconjugate Chemistry</t>
  </si>
  <si>
    <t>Journal of Physical Chemistry C</t>
  </si>
  <si>
    <t>Journal of Physical Chemistry A</t>
  </si>
  <si>
    <t>ACS Nano</t>
  </si>
  <si>
    <t>Circulation: Cardiovascular Genetics</t>
  </si>
  <si>
    <t>Circulation</t>
  </si>
  <si>
    <t>Applied Physics Letters</t>
  </si>
  <si>
    <t>Journal of Chemical Physics</t>
  </si>
  <si>
    <t>Physics of Fluids</t>
  </si>
  <si>
    <t>JAMA Psychiatry</t>
  </si>
  <si>
    <t>Jama Network Open</t>
  </si>
  <si>
    <t>JAMA Neurology</t>
  </si>
  <si>
    <t>Physical Review Letters</t>
  </si>
  <si>
    <t>Physical Review E</t>
  </si>
  <si>
    <t>Physical Review Materials</t>
  </si>
  <si>
    <t>Physical Review B</t>
  </si>
  <si>
    <t>Physical Review Applied</t>
  </si>
  <si>
    <t>Physical Review A</t>
  </si>
  <si>
    <t>AJP - Renal Physiology</t>
  </si>
  <si>
    <t>Journal of Biological Chemistry</t>
  </si>
  <si>
    <t>Journal of Clinical Investigation</t>
  </si>
  <si>
    <t>Applied and Environmental Microbiology</t>
  </si>
  <si>
    <t>mSphere</t>
  </si>
  <si>
    <t>Infection and Immunity</t>
  </si>
  <si>
    <t>Journal of Bacteriology</t>
  </si>
  <si>
    <t>Journal of Structural Engineering</t>
  </si>
  <si>
    <t>ACM International Conference on Interactive Experiences for TV and Online Video</t>
  </si>
  <si>
    <t>DH'18: 2018 International Digital Health Conference Proceedings</t>
  </si>
  <si>
    <t>ACM Transactions on Computer-Human Interaction</t>
  </si>
  <si>
    <t>VRST 2018: 24th ACM Symposium on Virtual Reality Software and Technology</t>
  </si>
  <si>
    <t>ACM Virtual Reality Software and Technology</t>
  </si>
  <si>
    <t>Proceedings of the ACM Conference on Human Factors in Computing Systems (CHI)</t>
  </si>
  <si>
    <t>Journal of Vision</t>
  </si>
  <si>
    <t>AIDS Research and Therapy</t>
  </si>
  <si>
    <t>BMC Cancer</t>
  </si>
  <si>
    <t>BMC Geriatrics</t>
  </si>
  <si>
    <t>BMC Medicine</t>
  </si>
  <si>
    <t>BMC Genomics</t>
  </si>
  <si>
    <t>Stem Cell Research &amp; Therapy</t>
  </si>
  <si>
    <t>International Journal for Equity in Health</t>
  </si>
  <si>
    <t>BMC Medical Research Methodology</t>
  </si>
  <si>
    <t>Acta Neuropathologica Communications</t>
  </si>
  <si>
    <t>BMC Public Health</t>
  </si>
  <si>
    <t>Alzheimer's Research &amp; Therapy</t>
  </si>
  <si>
    <t>BMC Nephrology</t>
  </si>
  <si>
    <t>International Journal of Behavioral Nutrition and Physical Activity</t>
  </si>
  <si>
    <t>Trials</t>
  </si>
  <si>
    <t>BMC Infectious Diseases</t>
  </si>
  <si>
    <t>BMC Neurology</t>
  </si>
  <si>
    <t>Microbial Cell Factories</t>
  </si>
  <si>
    <t>BMC Medical Genomics</t>
  </si>
  <si>
    <t>Journal of Cardiovascular Magnetic Resonance</t>
  </si>
  <si>
    <t>BMC Research Notes</t>
  </si>
  <si>
    <t>BMC Bioinformatics</t>
  </si>
  <si>
    <t>BMC Biology</t>
  </si>
  <si>
    <t>Endocrine Related Cancer</t>
  </si>
  <si>
    <t>Occupational and Environmental Medicine</t>
  </si>
  <si>
    <t>BMJ Open</t>
  </si>
  <si>
    <t>Journal of Epidemiology and Community Health</t>
  </si>
  <si>
    <t>Medical Humanities</t>
  </si>
  <si>
    <t>BMJ Open Respiratory Research</t>
  </si>
  <si>
    <t>Archives of Disease in Childhood</t>
  </si>
  <si>
    <t>BMJ Global Health</t>
  </si>
  <si>
    <t>Journal of Neurology, Neurosurgery and Psychiatry</t>
  </si>
  <si>
    <t>Sexually Transmitted Infections</t>
  </si>
  <si>
    <t>Gut</t>
  </si>
  <si>
    <t>Thorax</t>
  </si>
  <si>
    <t>British Journal of Radiology</t>
  </si>
  <si>
    <t>British Journal of Psychiatry</t>
  </si>
  <si>
    <t>Psychological Medicine</t>
  </si>
  <si>
    <t>Health Economics, Policy and Law</t>
  </si>
  <si>
    <t>Annual Review of Applied Linguistics</t>
  </si>
  <si>
    <t>Journal of Plasma Physics</t>
  </si>
  <si>
    <t>International Psychogeriatrics</t>
  </si>
  <si>
    <t>Antiquity</t>
  </si>
  <si>
    <t>Public Health Nutrition</t>
  </si>
  <si>
    <t>Learning and Memory</t>
  </si>
  <si>
    <t>Life Science Alliance</t>
  </si>
  <si>
    <t>Development</t>
  </si>
  <si>
    <t>Biology Open</t>
  </si>
  <si>
    <t>Journal of Micropalaeontology</t>
  </si>
  <si>
    <t>Climate of the Past</t>
  </si>
  <si>
    <t>Biogeosciences</t>
  </si>
  <si>
    <t>Internet Archaeology</t>
  </si>
  <si>
    <t>Advanced Health Care Technologies</t>
  </si>
  <si>
    <t>International Journal of Nanomedicine</t>
  </si>
  <si>
    <t>Clinical Epidemiology</t>
  </si>
  <si>
    <t>Journal of The Electrochemical Society</t>
  </si>
  <si>
    <t>eLife</t>
  </si>
  <si>
    <t>Construction and Building Materials</t>
  </si>
  <si>
    <t>Neuropsychologia</t>
  </si>
  <si>
    <t>Trends in Cognitive Sciences</t>
  </si>
  <si>
    <t>Building and Environment</t>
  </si>
  <si>
    <t>Computers and Fluids</t>
  </si>
  <si>
    <t>Developmental Biology</t>
  </si>
  <si>
    <t>Experimental Hematology</t>
  </si>
  <si>
    <t>Cell Reports</t>
  </si>
  <si>
    <t>Computers and Chemical Engineering</t>
  </si>
  <si>
    <t>Geoforum</t>
  </si>
  <si>
    <t>Lancet HIV</t>
  </si>
  <si>
    <t>Forensic Science International</t>
  </si>
  <si>
    <t>International Journal of Hydrogen Energy</t>
  </si>
  <si>
    <t>Engineering Structures</t>
  </si>
  <si>
    <t>Industrial Crops and Products</t>
  </si>
  <si>
    <t>Applied Energy</t>
  </si>
  <si>
    <t>Cognitive Development</t>
  </si>
  <si>
    <t>Earth and Planetary Science Letters</t>
  </si>
  <si>
    <t>Journal of Econometrics</t>
  </si>
  <si>
    <t>Journal of Urology</t>
  </si>
  <si>
    <t>Chemical Engineering Research and Design</t>
  </si>
  <si>
    <t>Fuel</t>
  </si>
  <si>
    <t>Lancet Diabetes &amp; Endocrinology</t>
  </si>
  <si>
    <t>Developmental Cell</t>
  </si>
  <si>
    <t>Icarus</t>
  </si>
  <si>
    <t>Lancet</t>
  </si>
  <si>
    <t>Neuroscience Letters</t>
  </si>
  <si>
    <t>Clinical Oncology</t>
  </si>
  <si>
    <t>Materials Today</t>
  </si>
  <si>
    <t>British Journal Of Anaesthesia</t>
  </si>
  <si>
    <t>Ecological Indicators</t>
  </si>
  <si>
    <t>Biochemical Engineering Journal</t>
  </si>
  <si>
    <t>BBA - Molecular Cell Research</t>
  </si>
  <si>
    <t>Stem Cell Research</t>
  </si>
  <si>
    <t>Neuroimage</t>
  </si>
  <si>
    <t>Lancet Public Health</t>
  </si>
  <si>
    <t>Neurobiology of Disease</t>
  </si>
  <si>
    <t>Journal of Manufacturing Systems</t>
  </si>
  <si>
    <t>Parkinsonism and Related Disorders</t>
  </si>
  <si>
    <t>Neurobiology of Aging</t>
  </si>
  <si>
    <t>Lancet Neurology</t>
  </si>
  <si>
    <t>Biochimica et Biophysica Acta (BBA) - Bioenergetics</t>
  </si>
  <si>
    <t>Acta Materialia</t>
  </si>
  <si>
    <t>Seminars in Cell and Developmental Biology</t>
  </si>
  <si>
    <t>Science of the Total Environment</t>
  </si>
  <si>
    <t>Sensors and Actuators B: Chemical</t>
  </si>
  <si>
    <t>International Journal of Biochemistry &amp; Cell Biology</t>
  </si>
  <si>
    <t>Materials Energy Today</t>
  </si>
  <si>
    <t>Proceedings of the Combustion Institute</t>
  </si>
  <si>
    <t>Cognition</t>
  </si>
  <si>
    <t>Journal of Computational Physics</t>
  </si>
  <si>
    <t>Enzyme and Microbial Technology</t>
  </si>
  <si>
    <t>Data in Brief</t>
  </si>
  <si>
    <t>Chemical Engineering Journal</t>
  </si>
  <si>
    <t>Value in Health</t>
  </si>
  <si>
    <t>Hearing Research</t>
  </si>
  <si>
    <t>International Journal of Thermal Sciences</t>
  </si>
  <si>
    <t>Nano Energy</t>
  </si>
  <si>
    <t>Neuropharmacology</t>
  </si>
  <si>
    <t>Journal of Autoimmunity</t>
  </si>
  <si>
    <t>International Journal of Cardiology</t>
  </si>
  <si>
    <t>Journal of Biotechnology</t>
  </si>
  <si>
    <t>Addictive Behaviors</t>
  </si>
  <si>
    <t>Journal of Chromatography A</t>
  </si>
  <si>
    <t>Journal of Energy Storage</t>
  </si>
  <si>
    <t>Chemical Engineering Science</t>
  </si>
  <si>
    <t>Sustainable Energy Technologies and Assessments</t>
  </si>
  <si>
    <t>Medical Image Analysis</t>
  </si>
  <si>
    <t>Materials Science &amp; Engineering C</t>
  </si>
  <si>
    <t>Electrochimica Acta</t>
  </si>
  <si>
    <t>Research in Developmental Disabilities</t>
  </si>
  <si>
    <t>Clinical Nutrition</t>
  </si>
  <si>
    <t>Journal of Quantitative Spectroscopy and Radiative Transfer</t>
  </si>
  <si>
    <t>Journal of Psychosomatic Research</t>
  </si>
  <si>
    <t>International Journal of Pharmaceutics</t>
  </si>
  <si>
    <t>Journal of the American Academy of Child &amp; Adolescent Psychiatry</t>
  </si>
  <si>
    <t>Advances in Space Research</t>
  </si>
  <si>
    <t>Photoacoustics</t>
  </si>
  <si>
    <t>American Journal of Pathology</t>
  </si>
  <si>
    <t>Molecular Therapy - Nucleic Acids</t>
  </si>
  <si>
    <t>EClinicalMedicine</t>
  </si>
  <si>
    <t>American Journal of Medicine</t>
  </si>
  <si>
    <t>Molecular Therapy</t>
  </si>
  <si>
    <t>European Journal of Operational Research</t>
  </si>
  <si>
    <t>Journal of Wind Engineering and Industrial Aerodynamics</t>
  </si>
  <si>
    <t>NeuroImage: Clinical</t>
  </si>
  <si>
    <t>Journal of Affective Disorders</t>
  </si>
  <si>
    <t>Maturitas</t>
  </si>
  <si>
    <t>Renewable &amp; Sustainable Energy Reviews</t>
  </si>
  <si>
    <t>Materials &amp; Design</t>
  </si>
  <si>
    <t>Planetary and Space Science</t>
  </si>
  <si>
    <t>Political Geography</t>
  </si>
  <si>
    <t>Additive Manufacturing</t>
  </si>
  <si>
    <t>Journal of Hazardous Materials</t>
  </si>
  <si>
    <t>Trends in Microbiology</t>
  </si>
  <si>
    <t>Translational Oncology</t>
  </si>
  <si>
    <t>World Development</t>
  </si>
  <si>
    <t>Energy Storage Materials</t>
  </si>
  <si>
    <t>Bioresource Technology</t>
  </si>
  <si>
    <t>Journal of Non-Newtonian Fluid Mechanics</t>
  </si>
  <si>
    <t>Biological Psychology</t>
  </si>
  <si>
    <t>Neuromuscular Disorders</t>
  </si>
  <si>
    <t>Trends in Biotechnology</t>
  </si>
  <si>
    <t>Experimental Eye Research</t>
  </si>
  <si>
    <t>Cities</t>
  </si>
  <si>
    <t>Environmental Science and Policy</t>
  </si>
  <si>
    <t>Journal of Cleaner Production</t>
  </si>
  <si>
    <t>Acta Biomaterialia</t>
  </si>
  <si>
    <t>Biomaterials</t>
  </si>
  <si>
    <t>Cortex</t>
  </si>
  <si>
    <t>Experimental Gerontology</t>
  </si>
  <si>
    <t>European Journal of Pharmaceutics and Biopharmaceutics</t>
  </si>
  <si>
    <t>Lancet Child &amp; Adolescent Health</t>
  </si>
  <si>
    <t>Cell</t>
  </si>
  <si>
    <t>Neuron</t>
  </si>
  <si>
    <t>JACC: Basic to Translational Science</t>
  </si>
  <si>
    <t>Expert Systems With Applications</t>
  </si>
  <si>
    <t>Energy Strategy Reviews</t>
  </si>
  <si>
    <t>Advanced Engineering Informatics</t>
  </si>
  <si>
    <t>Combustion and Flame</t>
  </si>
  <si>
    <t>European Urology</t>
  </si>
  <si>
    <t>Applied Catalysis A: General</t>
  </si>
  <si>
    <t>Astronomy and Computing</t>
  </si>
  <si>
    <t>Automation in Construction</t>
  </si>
  <si>
    <t>Journal of Cultural Heritage</t>
  </si>
  <si>
    <t>Optical Switching and Networking</t>
  </si>
  <si>
    <t>Wave Motion</t>
  </si>
  <si>
    <t>Drug Discovery Today</t>
  </si>
  <si>
    <t>Ageing Research Reviews</t>
  </si>
  <si>
    <t>Science &amp; Justice</t>
  </si>
  <si>
    <t>Energy Economics</t>
  </si>
  <si>
    <t>EBioMedicine</t>
  </si>
  <si>
    <t>Cancer Epidemiology</t>
  </si>
  <si>
    <t>Heart Rhythm</t>
  </si>
  <si>
    <t>Social Science &amp; Medicine</t>
  </si>
  <si>
    <t>Energy</t>
  </si>
  <si>
    <t>Clinical Biomechanics</t>
  </si>
  <si>
    <t>Current Biology</t>
  </si>
  <si>
    <t>Travel Behaviour and Society</t>
  </si>
  <si>
    <t>Alzheimer's &amp; Dementia: Diagnosis, Assessment &amp; Disease Monitoring</t>
  </si>
  <si>
    <t>Nuclear Instruments &amp; Methods in Physics Research A</t>
  </si>
  <si>
    <t>Immunity</t>
  </si>
  <si>
    <t>Agriculture, Ecosystems and Environment</t>
  </si>
  <si>
    <t>International Journal of Disaster Risk Reduction</t>
  </si>
  <si>
    <t>Quaternary Science Reviews</t>
  </si>
  <si>
    <t>Developmental Cognitive Neuroscience</t>
  </si>
  <si>
    <t>Environmental Innovation and Societal Transitions</t>
  </si>
  <si>
    <t>Journal of Crystal Growth</t>
  </si>
  <si>
    <t>Energy Policy</t>
  </si>
  <si>
    <t>Brain Stimulation</t>
  </si>
  <si>
    <t>Vaccine</t>
  </si>
  <si>
    <t>Journal of Applied Geophysics</t>
  </si>
  <si>
    <t>Journal of Molecular Biology</t>
  </si>
  <si>
    <t>Heliyon</t>
  </si>
  <si>
    <t>Biological Psychiatry</t>
  </si>
  <si>
    <t>Journal of Pragmatics</t>
  </si>
  <si>
    <t>Journal of Power Sources</t>
  </si>
  <si>
    <t>Journal of Molecular and Cellular Cardiology</t>
  </si>
  <si>
    <t>Biochemical and Biophysical Research Communications</t>
  </si>
  <si>
    <t>Stem Cell Reports</t>
  </si>
  <si>
    <t>Lancet Gastroenterology and Hepatology</t>
  </si>
  <si>
    <t>Cryosphere</t>
  </si>
  <si>
    <t>F1000 Research</t>
  </si>
  <si>
    <t>FASEB Journal</t>
  </si>
  <si>
    <t>Frontiers in Immunology</t>
  </si>
  <si>
    <t>Frontiers in Neuroscience</t>
  </si>
  <si>
    <t>Frontiers in Physiology</t>
  </si>
  <si>
    <t>Frontiers in Neurology</t>
  </si>
  <si>
    <t>Frontiers in Behavioral Neuroscience</t>
  </si>
  <si>
    <t>Frontiers in Human Neuroscience</t>
  </si>
  <si>
    <t>Frontiers in Psychology</t>
  </si>
  <si>
    <t>Frontiers in Endocrinology</t>
  </si>
  <si>
    <t>Frontiers in Cell and Developmental Biology</t>
  </si>
  <si>
    <t>Frontiers in Earth Science</t>
  </si>
  <si>
    <t>Frontiers in Neuroinformatics</t>
  </si>
  <si>
    <t>Regenerative Medicine</t>
  </si>
  <si>
    <t>Nanomedicine</t>
  </si>
  <si>
    <t>IEEE Transactions on Communications</t>
  </si>
  <si>
    <t>IEEE Transactions on Medical Imaging</t>
  </si>
  <si>
    <t>Journal of Lightwave Technology</t>
  </si>
  <si>
    <t>IEEE Transactions on Biomedical Circuits and Systems</t>
  </si>
  <si>
    <t>IEEE Transactions on Signal Processing</t>
  </si>
  <si>
    <t>IEEE Internet of Things</t>
  </si>
  <si>
    <t>IEEE Transactions on Circuits and Systems I: Regular Papers</t>
  </si>
  <si>
    <t>IEEE Transactions on Pattern Analysis and Machine Intelligence</t>
  </si>
  <si>
    <t>IEEE Transactions on Vehicular Technology</t>
  </si>
  <si>
    <t>IEEE Communications Letters</t>
  </si>
  <si>
    <t>IEEE Journal on Selected Areas in Communications</t>
  </si>
  <si>
    <t>IEEE Transactions on Ultrasonics, Ferroelectrics and Frequency Control</t>
  </si>
  <si>
    <t>IEEE Transactions on Circuits and Systems II: Express Briefs</t>
  </si>
  <si>
    <t>IEEE Transactions on Wireless Communications</t>
  </si>
  <si>
    <t>IEEE Transactions on Visualization and Computer Graphics</t>
  </si>
  <si>
    <t>IEEE Transactions on Biomedical Engineering</t>
  </si>
  <si>
    <t>IEEE Access</t>
  </si>
  <si>
    <t>IEEE Transactions on Intelligent Transportation Systems</t>
  </si>
  <si>
    <t>IEEE Transactions on Microwave Theory and Techniques</t>
  </si>
  <si>
    <t>IEEE Robotics and Automation Letters</t>
  </si>
  <si>
    <t>IEEE Journal of Photovoltaics</t>
  </si>
  <si>
    <t>IEEE Transactions on Information Forensics and Security</t>
  </si>
  <si>
    <t>International Journal of Mobile and Blended Learning</t>
  </si>
  <si>
    <t>Annals of Applied Statistics</t>
  </si>
  <si>
    <t>Astrophysical Journal</t>
  </si>
  <si>
    <t>Physics in Medicine and Biology</t>
  </si>
  <si>
    <t>Inverse Problems</t>
  </si>
  <si>
    <t>Nanotechnology</t>
  </si>
  <si>
    <t>Journal of Physics: Condensed Matter</t>
  </si>
  <si>
    <t>Superconductor Science and Technology</t>
  </si>
  <si>
    <t>Physiological Measurement</t>
  </si>
  <si>
    <t>Astronomical Journal</t>
  </si>
  <si>
    <t>Journal of Physics B: Atomic, Molecular &amp; Optical Physics</t>
  </si>
  <si>
    <t>Journal of Physics A: Mathematical and Theoretical</t>
  </si>
  <si>
    <t>Semiconductor Science and Technology</t>
  </si>
  <si>
    <t>Journal of Neural Engineering</t>
  </si>
  <si>
    <t>New Journal of Physics</t>
  </si>
  <si>
    <t>Proceedings of the Institution of Civil Engineers - Civil Engineering</t>
  </si>
  <si>
    <t>Proceedings of the Institution of Civil Engineers - Engineering Sustainability</t>
  </si>
  <si>
    <t>Healthcare Technology Letters</t>
  </si>
  <si>
    <t>Geriatrics Health</t>
  </si>
  <si>
    <t>Journal of Synchrotron Radiation</t>
  </si>
  <si>
    <t>Journal of Applied Crystallography</t>
  </si>
  <si>
    <t>Journal of Alzheimer's Disease</t>
  </si>
  <si>
    <t>Journal of Water and Health</t>
  </si>
  <si>
    <t>JMIR mHealth and uHealth</t>
  </si>
  <si>
    <t>JMIR Rehabilitation and Assistive Technologies</t>
  </si>
  <si>
    <t>JMIR Formative Research</t>
  </si>
  <si>
    <t>Journal of Visualized Experiments</t>
  </si>
  <si>
    <t>Molecular Syndromology</t>
  </si>
  <si>
    <t>Fetal Diagnosis and Therapy</t>
  </si>
  <si>
    <t>Town Planning Review</t>
  </si>
  <si>
    <t>Tissue Engineering Part A</t>
  </si>
  <si>
    <t>Human Gene Therapy</t>
  </si>
  <si>
    <t>Energies</t>
  </si>
  <si>
    <t>International Journal of Environmental Research and Public Health</t>
  </si>
  <si>
    <t>Symmetry</t>
  </si>
  <si>
    <t>Sensors</t>
  </si>
  <si>
    <t>Nanomaterials</t>
  </si>
  <si>
    <t>Sustainability</t>
  </si>
  <si>
    <t>International Journal of Molecular Sciences</t>
  </si>
  <si>
    <t>Nutrients</t>
  </si>
  <si>
    <t>Materials</t>
  </si>
  <si>
    <t>Entropy</t>
  </si>
  <si>
    <t>Geosciences</t>
  </si>
  <si>
    <t>Proceedings of the National Academy of Sciences</t>
  </si>
  <si>
    <t>Palgrave Communications</t>
  </si>
  <si>
    <t>npj Aging and Mechanisms of Disease</t>
  </si>
  <si>
    <t>International Journal of Obesity</t>
  </si>
  <si>
    <t>Scientific Reports</t>
  </si>
  <si>
    <t>Scientific Data</t>
  </si>
  <si>
    <t>Nature Communications</t>
  </si>
  <si>
    <t>npj Quantum Information</t>
  </si>
  <si>
    <t>Translational Psychiatry</t>
  </si>
  <si>
    <t>Molecular Psychiatry</t>
  </si>
  <si>
    <t>Digital Medicine</t>
  </si>
  <si>
    <t>Communications Chemistry</t>
  </si>
  <si>
    <t>European Journal of Clinical Nutrition</t>
  </si>
  <si>
    <t>Light: Science &amp; Applications</t>
  </si>
  <si>
    <t>Communications Biology</t>
  </si>
  <si>
    <t>British Journal of Cancer</t>
  </si>
  <si>
    <t>Heredity</t>
  </si>
  <si>
    <t>Pediatric Research</t>
  </si>
  <si>
    <t>Gene Therapy</t>
  </si>
  <si>
    <t>npj Parkinson's Disease</t>
  </si>
  <si>
    <t>Optica</t>
  </si>
  <si>
    <t>Biomedical Optics Express</t>
  </si>
  <si>
    <t>Optics Express</t>
  </si>
  <si>
    <t>Optics Letters</t>
  </si>
  <si>
    <t>Journal of Optical Communications and Networking</t>
  </si>
  <si>
    <t>Brain</t>
  </si>
  <si>
    <t>Journal of Neuropathology and Experimental Neurology</t>
  </si>
  <si>
    <t>Monthly Notices of the Royal Astronomical Society</t>
  </si>
  <si>
    <t>Cerebral Cortex</t>
  </si>
  <si>
    <t>Human Molecular Genetics</t>
  </si>
  <si>
    <t>European Heart Journal</t>
  </si>
  <si>
    <t>International Journal of Epidemiology</t>
  </si>
  <si>
    <t>Sleep</t>
  </si>
  <si>
    <t>Schizophrenia Bulletin</t>
  </si>
  <si>
    <t>Journal of Infectious Diseases</t>
  </si>
  <si>
    <t>Systematic Biology</t>
  </si>
  <si>
    <t>Computer Journal</t>
  </si>
  <si>
    <t>Journals of Gerontology: Series A</t>
  </si>
  <si>
    <t>Molecular Biology and Evolution</t>
  </si>
  <si>
    <t>American Journal of Epidemiology</t>
  </si>
  <si>
    <t>Bioinformatics</t>
  </si>
  <si>
    <t>European Journal of Public Health</t>
  </si>
  <si>
    <t>Annals of Behavioral Medicine</t>
  </si>
  <si>
    <t>Europace</t>
  </si>
  <si>
    <t>Nucleic Acids Research</t>
  </si>
  <si>
    <t>Work, Aging and Retirement</t>
  </si>
  <si>
    <t>British Journal of Social Work</t>
  </si>
  <si>
    <t>Journal of Antimicrobial Chemotherapy</t>
  </si>
  <si>
    <t>Journals of Gerontology: Series B</t>
  </si>
  <si>
    <t>Inflammatory Bowel Diseases</t>
  </si>
  <si>
    <t>Journal of Public Health</t>
  </si>
  <si>
    <t>Biological Journal of the Linnean Society</t>
  </si>
  <si>
    <t>Clinical Infectious Diseases</t>
  </si>
  <si>
    <t>Quarterly Journal of Economics</t>
  </si>
  <si>
    <t>Crime Prevention and Community Safety</t>
  </si>
  <si>
    <t>Bioscience Reports</t>
  </si>
  <si>
    <t>Biochemical Journal</t>
  </si>
  <si>
    <t>Biochemical Society Transactions</t>
  </si>
  <si>
    <t>PLOS ONE</t>
  </si>
  <si>
    <t>PLOS Medicine</t>
  </si>
  <si>
    <t>PLOS Neglected Tropical Diseases</t>
  </si>
  <si>
    <t>PLOS Computational Biology</t>
  </si>
  <si>
    <t>PLOS Biology</t>
  </si>
  <si>
    <t>Radiology</t>
  </si>
  <si>
    <t>Notes and Records of the Royal Society</t>
  </si>
  <si>
    <t>Proceedings of the Royal Society A: Mathematical, Physical and Engineering Sciences</t>
  </si>
  <si>
    <t>Philosophical Transactions B: Biological Sciences</t>
  </si>
  <si>
    <t>Philosophical Transactions of the Royal Society A</t>
  </si>
  <si>
    <t>Interface</t>
  </si>
  <si>
    <t>Organic &amp; Biomolecular Chemistry</t>
  </si>
  <si>
    <t>Physical Chemistry Chemical Physics</t>
  </si>
  <si>
    <t>Faraday Discussions</t>
  </si>
  <si>
    <t>Soft Matter</t>
  </si>
  <si>
    <t>Energy and Environmental Science</t>
  </si>
  <si>
    <t>Chemical Communications</t>
  </si>
  <si>
    <t>Nanoscale</t>
  </si>
  <si>
    <t>Journal of Materials Chemistry A</t>
  </si>
  <si>
    <t>Journal of Materials Chemistry C</t>
  </si>
  <si>
    <t>CrystEngComm</t>
  </si>
  <si>
    <t>RSC Advances</t>
  </si>
  <si>
    <t>Catalysis Science &amp; Technology</t>
  </si>
  <si>
    <t>Sustainable Energy &amp; Fuels</t>
  </si>
  <si>
    <t>New Journal of Chemistry</t>
  </si>
  <si>
    <t>Biomaterials Science</t>
  </si>
  <si>
    <t>Green Chemistry</t>
  </si>
  <si>
    <t>Materials Horizons</t>
  </si>
  <si>
    <t>Molecular Systems Design &amp; Engineering</t>
  </si>
  <si>
    <t>European Journal of Preventive Cardiology</t>
  </si>
  <si>
    <t>Journal of Tissue Engineering</t>
  </si>
  <si>
    <t>Clinical Trials</t>
  </si>
  <si>
    <t>Nanomaterials and Nanotechnology</t>
  </si>
  <si>
    <t>Autism</t>
  </si>
  <si>
    <t>Journal of Cerebral Blood Flow and Metabolism</t>
  </si>
  <si>
    <t>Brain and Neuroscience Advances</t>
  </si>
  <si>
    <t>Big Data &amp; Society</t>
  </si>
  <si>
    <t>Urban Studies</t>
  </si>
  <si>
    <t>Holocene</t>
  </si>
  <si>
    <t>Newsletters on Stratigraphy</t>
  </si>
  <si>
    <t>SIAM Review</t>
  </si>
  <si>
    <t>eNeuro</t>
  </si>
  <si>
    <t>Journal of Neuroscience</t>
  </si>
  <si>
    <t>Journal of Biomedical Optics</t>
  </si>
  <si>
    <t>Journal of Medical Imaging</t>
  </si>
  <si>
    <t>Neurophotonics</t>
  </si>
  <si>
    <t>International Journal of Computer Assisted Radiology and Surgery</t>
  </si>
  <si>
    <t>European Child and Adolescent Psychiatry</t>
  </si>
  <si>
    <t>Biotechnology Letters</t>
  </si>
  <si>
    <t>European Journal of Nutrition</t>
  </si>
  <si>
    <t>Clinical Pharmacokinetics</t>
  </si>
  <si>
    <t>International Journal of Science and Mathematics Education</t>
  </si>
  <si>
    <t>Immunogenetics</t>
  </si>
  <si>
    <t>International Journal of Life Cycle Assessment</t>
  </si>
  <si>
    <t>Visual Computer</t>
  </si>
  <si>
    <t>AAPS PharmSciTech</t>
  </si>
  <si>
    <t>Machine Learning</t>
  </si>
  <si>
    <t>Bulletin of Earthquake Engineering</t>
  </si>
  <si>
    <t>Experimental Astronomy</t>
  </si>
  <si>
    <t>Annals of Biomedical Engineering</t>
  </si>
  <si>
    <t>Digestive Diseases and Sciences</t>
  </si>
  <si>
    <t>International Journal of Legal Medicine</t>
  </si>
  <si>
    <t>Climatic Change</t>
  </si>
  <si>
    <t>Chromosoma</t>
  </si>
  <si>
    <t>Journal of Autism and Developmental Disorders</t>
  </si>
  <si>
    <t>Journal of Materials Science</t>
  </si>
  <si>
    <t>Archiv der Mathematik</t>
  </si>
  <si>
    <t>Transportation</t>
  </si>
  <si>
    <t>Neurochemical Research</t>
  </si>
  <si>
    <t>Archaeological and Anthropological Sciences</t>
  </si>
  <si>
    <t>BioMetals</t>
  </si>
  <si>
    <t>Journal of Neurology</t>
  </si>
  <si>
    <t>Human Ecology</t>
  </si>
  <si>
    <t>Brain Structure and Function</t>
  </si>
  <si>
    <t>Current Cardiology Reports</t>
  </si>
  <si>
    <t>Review of Economics of the Household</t>
  </si>
  <si>
    <t>AIDS and Behavior</t>
  </si>
  <si>
    <t>Topics in Catalysis</t>
  </si>
  <si>
    <t>Journal of Geographical Systems</t>
  </si>
  <si>
    <t>European Radiology</t>
  </si>
  <si>
    <t>Cerebellum</t>
  </si>
  <si>
    <t>Experimental Brain Research</t>
  </si>
  <si>
    <t>Pediatric Radiology</t>
  </si>
  <si>
    <t>Advances in Data Analysis and Classification</t>
  </si>
  <si>
    <t>Tertiary Education and Management</t>
  </si>
  <si>
    <t>Mathematische Annalen</t>
  </si>
  <si>
    <t>Journal of Prevention of Alzheimer's Disease</t>
  </si>
  <si>
    <t>Journal of Chemical Crystallography</t>
  </si>
  <si>
    <t>Integral Equations and Operator Theory</t>
  </si>
  <si>
    <t>Empirical Economics</t>
  </si>
  <si>
    <t>Communications in Mathematical Physics</t>
  </si>
  <si>
    <t>Journal of Cardiovascular Translational Research</t>
  </si>
  <si>
    <t>Philosophical Studies</t>
  </si>
  <si>
    <t>Adolescent Research Review</t>
  </si>
  <si>
    <t>Surveys in Geophysics</t>
  </si>
  <si>
    <t>Higher Education</t>
  </si>
  <si>
    <t>Crime, Law and Social Change</t>
  </si>
  <si>
    <t>Crime Science</t>
  </si>
  <si>
    <t>Heritage Science</t>
  </si>
  <si>
    <t>EJNMMI Research</t>
  </si>
  <si>
    <t>Carbon Balance and Management</t>
  </si>
  <si>
    <t>EPJ Data Science</t>
  </si>
  <si>
    <t>Journal of Nanobiotechnology</t>
  </si>
  <si>
    <t>Journal of Urban Design</t>
  </si>
  <si>
    <t>Building Research &amp; Information</t>
  </si>
  <si>
    <t>Journal of Sex Research</t>
  </si>
  <si>
    <t>Oxford Review of Education</t>
  </si>
  <si>
    <t>Studies in Conservation</t>
  </si>
  <si>
    <t>Health Psychology and Behavioral Medicine</t>
  </si>
  <si>
    <t>Transportmetrica A: Transport Science</t>
  </si>
  <si>
    <t>Regional Studies, Regional Science</t>
  </si>
  <si>
    <t>World Archaeology</t>
  </si>
  <si>
    <t>Neurocase</t>
  </si>
  <si>
    <t>Housing Studies</t>
  </si>
  <si>
    <t>International Journal of Heritage Studies</t>
  </si>
  <si>
    <t>American Journal of Bioethics</t>
  </si>
  <si>
    <t>RNA Biology</t>
  </si>
  <si>
    <t>Post-Medieval Archaeology</t>
  </si>
  <si>
    <t>History of Education</t>
  </si>
  <si>
    <t>International Journal of Geographical Information Science</t>
  </si>
  <si>
    <t>Ethnic and Racial Studies</t>
  </si>
  <si>
    <t>Planning Practice and Research</t>
  </si>
  <si>
    <t>Autophagy</t>
  </si>
  <si>
    <t>Journal of Biological Dynamics</t>
  </si>
  <si>
    <t>The Historic Environment: Policy &amp; Practice</t>
  </si>
  <si>
    <t>International Journal of Multilingualism</t>
  </si>
  <si>
    <t>Journal of Systematic Palaeontology</t>
  </si>
  <si>
    <t>Urban Policy and Research</t>
  </si>
  <si>
    <t>Journal of Development Studies</t>
  </si>
  <si>
    <t>Archaeology International</t>
  </si>
  <si>
    <t>Ancient Asia</t>
  </si>
  <si>
    <t>Quantum</t>
  </si>
  <si>
    <t>Research Synthesis Methods</t>
  </si>
  <si>
    <t>Journal of the Royal Statistical Society: Series C (Applied Statistics)</t>
  </si>
  <si>
    <t>Addiction</t>
  </si>
  <si>
    <t>Journal of Cardiovascular Electrophysiology</t>
  </si>
  <si>
    <t>Population, Space and Place</t>
  </si>
  <si>
    <t>Prenatal Diagnosis</t>
  </si>
  <si>
    <t>Geophysical Research Letters</t>
  </si>
  <si>
    <t>Human Brain Mapping</t>
  </si>
  <si>
    <t>Community Dentistry and Oral Epidemiology</t>
  </si>
  <si>
    <t>Journal of Geophysical Research: Space Physics</t>
  </si>
  <si>
    <t>Xenotransplantation</t>
  </si>
  <si>
    <t>Sociology of Health &amp; Illness</t>
  </si>
  <si>
    <t>British Educational Research Journal</t>
  </si>
  <si>
    <t>Statistics in Medicine</t>
  </si>
  <si>
    <t>Pediatric Obesity</t>
  </si>
  <si>
    <t>Review of Education</t>
  </si>
  <si>
    <t>Biotechnology Journal</t>
  </si>
  <si>
    <t>Developmental Science</t>
  </si>
  <si>
    <t>Oxford Journal of Archaeology</t>
  </si>
  <si>
    <t>Journal of Geophysical Research: Solid Earth</t>
  </si>
  <si>
    <t>Water Resources Research</t>
  </si>
  <si>
    <t>Biotechnology Progress</t>
  </si>
  <si>
    <t>Journal of Comparative Neurology</t>
  </si>
  <si>
    <t>European Journal of Organic Chemistry</t>
  </si>
  <si>
    <t>Journal of Physiology</t>
  </si>
  <si>
    <t>Global Change Biology</t>
  </si>
  <si>
    <t>Chemistry - A European Journal</t>
  </si>
  <si>
    <t>Journal of Thrombosis and Haemostasis</t>
  </si>
  <si>
    <t>International Journal of Finance &amp; Economics</t>
  </si>
  <si>
    <t>Macromolecular Materials and Engineering</t>
  </si>
  <si>
    <t>New Phytologist</t>
  </si>
  <si>
    <t>Magnetic Resonance in Medicine</t>
  </si>
  <si>
    <t>Advanced Materials</t>
  </si>
  <si>
    <t>Angewandte Chemie</t>
  </si>
  <si>
    <t>Journal of the American Geriatrics Society</t>
  </si>
  <si>
    <t>Space Weather</t>
  </si>
  <si>
    <t>Ecography</t>
  </si>
  <si>
    <t>EMBO Journal</t>
  </si>
  <si>
    <t>Language Learning</t>
  </si>
  <si>
    <t>Advanced Energy Materials</t>
  </si>
  <si>
    <t>Anatomical Record</t>
  </si>
  <si>
    <t>ChemBioChem</t>
  </si>
  <si>
    <t>Global Policy</t>
  </si>
  <si>
    <t>Annals of Neurology</t>
  </si>
  <si>
    <t>BJU International</t>
  </si>
  <si>
    <t>Acta Psychiatrica Scandinavica</t>
  </si>
  <si>
    <t>British Journal of Developmental Psychology</t>
  </si>
  <si>
    <t>European Journal of Neuroscience</t>
  </si>
  <si>
    <t>British Journal of Educational Technology</t>
  </si>
  <si>
    <t>International Journal of Methods in Psychiatric Research</t>
  </si>
  <si>
    <t>Ecological Entomology</t>
  </si>
  <si>
    <t>Journal of Pathology</t>
  </si>
  <si>
    <t>Small Methods</t>
  </si>
  <si>
    <t>British Journal of Educational Psychology</t>
  </si>
  <si>
    <t>NMR in Biomedicine</t>
  </si>
  <si>
    <t>Color Research and Application</t>
  </si>
  <si>
    <t>Cognitive Science</t>
  </si>
  <si>
    <t>Annals of Clinical and Translational Neurology</t>
  </si>
  <si>
    <t>Journal of Forensic Sciences</t>
  </si>
  <si>
    <t>Journal of Peptide Science</t>
  </si>
  <si>
    <t>Medical Physics</t>
  </si>
  <si>
    <t>International Journal of Geriatric Psychiatry</t>
  </si>
  <si>
    <t>Journal of Neurochemistry</t>
  </si>
  <si>
    <t>Journal of Ecology</t>
  </si>
  <si>
    <t>Biotechnology and Bioengineering</t>
  </si>
  <si>
    <t>Methods in Ecology and Evolution</t>
  </si>
  <si>
    <t>Ratio Juris</t>
  </si>
  <si>
    <t>Journal of the Royal Statistical Society: Series A (Statistics in Society)</t>
  </si>
  <si>
    <t>European Journal of Neurology</t>
  </si>
  <si>
    <t>Geochemistry, Geophysics, Geosystems</t>
  </si>
  <si>
    <t>European Journal of Immunology</t>
  </si>
  <si>
    <t>ChemCatChem</t>
  </si>
  <si>
    <t>Journal of Orthopaedic Research</t>
  </si>
  <si>
    <t>Journal of Bone and Mineral Research</t>
  </si>
  <si>
    <t>Journal of Geophysical Research</t>
  </si>
  <si>
    <t>Genetic Epidemiology</t>
  </si>
  <si>
    <t>Journal of Chemical Technology and Biotechnology</t>
  </si>
  <si>
    <t>Meteoritics &amp; Planetary Science</t>
  </si>
  <si>
    <t>Literary and Linguistic Computing</t>
  </si>
  <si>
    <t>Journal of Internal Medicine</t>
  </si>
  <si>
    <t>Small</t>
  </si>
  <si>
    <t>Psychophysiology</t>
  </si>
  <si>
    <t>European Journal of Cancer Care</t>
  </si>
  <si>
    <t>Neuropathology and Applied Neurobiology</t>
  </si>
  <si>
    <t>International Wound Journal</t>
  </si>
  <si>
    <t>NAVIGATION: Journal of the Institute of Navigation</t>
  </si>
  <si>
    <t>Advanced Theory and Simulations</t>
  </si>
  <si>
    <t>European Journal of Philosophy</t>
  </si>
  <si>
    <t>Criminal Behaviour and Mental Health</t>
  </si>
  <si>
    <t>Freshwater Biology</t>
  </si>
  <si>
    <t>Health and Social Care in the Community</t>
  </si>
  <si>
    <t>Health Expectations</t>
  </si>
  <si>
    <t>ChemSusChem</t>
  </si>
  <si>
    <t>Pain</t>
  </si>
  <si>
    <t>Neurology</t>
  </si>
  <si>
    <t>Epidemiology</t>
  </si>
  <si>
    <t>Stroke</t>
  </si>
  <si>
    <t>Circulation: Arrhythmia and Electrophysiology</t>
  </si>
  <si>
    <t>AIDS</t>
  </si>
  <si>
    <t>Journal of Medical Robotics Research</t>
  </si>
  <si>
    <t>Policies, strategies and institutions in animal and Zoonotic disease control in Ethiopia: Implications for design of Bovine Tuberculosis Control Strategies</t>
  </si>
  <si>
    <t>Clear speech adaptations in spontaneous speech produced by young and older adults</t>
  </si>
  <si>
    <t>Three dimensional photoacoustic tomography in Bayesian framework</t>
  </si>
  <si>
    <t>Investigation of the repeatability and reproducibility of hydrophone measurements of medical ultrasound fields</t>
  </si>
  <si>
    <t>Olanzapine: a potent agonist at the hM4D(Gi) DREADD amenable to clinical translation of chemogenetics</t>
  </si>
  <si>
    <t>Experimental learning of quantum states</t>
  </si>
  <si>
    <t>Chemically Treated 3D Printed Polymer Scaffolds for Biomineral Formation</t>
  </si>
  <si>
    <t>Mucoadhesion of Progesterone-Loaded Drug Delivery Nanofiber Constructs</t>
  </si>
  <si>
    <t>Polymer-Magnetic Composite Fibers for Remote-Controlled Drug Release</t>
  </si>
  <si>
    <t>Mimicking Natural Photosynthesis: Solar to Renewable H2 Fuel Synthesis by Z-Scheme Water Splitting Systems</t>
  </si>
  <si>
    <t>Uncertainty Quantification in Alchemical Free Energy Methods</t>
  </si>
  <si>
    <t>Unravelling the Molecular Basis of High Affinity Nanobodies against HIV p24: In Vitro Functional, Structural, and in Silico Insights</t>
  </si>
  <si>
    <t>Defect engineering of earth-abundant solar absorbers, BiSI and BiSeI</t>
  </si>
  <si>
    <t>Water Dissociates at the Aqueous Interface with Reduced Anatase TiO2 (101)</t>
  </si>
  <si>
    <t>Photobactericidal activity of dual dyes encapsulated in silicone enhanced by silver nanoparticles</t>
  </si>
  <si>
    <t>Tolerance Factor and Cooperative Tilting Effects in Vacancy-Ordered Double Perovskite Halides</t>
  </si>
  <si>
    <t>A High-Throughput Screening Approach for the Optoelectronic Properties of Conjugated Polymers</t>
  </si>
  <si>
    <t>The Development of Quasi-isothermal Calorimetry for the Measurement of Drug-polymer Miscibility and Crystallization Kinetics: Olanzapine-loaded PLGA Microparticles</t>
  </si>
  <si>
    <t>Crossover from Hopping to Band-Like Charge Transport in an Organic Semiconductor Model: Atomistic Non-Adiabatic Molecular Dynamics Simulation</t>
  </si>
  <si>
    <t>Nitrogen containing linear poly(phenylene) derivatives for photo-catalytic hydrogen evolution from water</t>
  </si>
  <si>
    <t>Unraveling the H2 promotional effect on the Palladium catalysed CO oxidation using a combination of temporally and spatially resolved investigations</t>
  </si>
  <si>
    <t>Successful Computationally Directed Templating of Metastable Pharmaceutical Polymorphs</t>
  </si>
  <si>
    <t>Ring-closing synthesis of dibenzothiophene sulfonium salts and their use as leaving-groups for aromatic 18F-fluorination</t>
  </si>
  <si>
    <t>Visualizing the Carbon Binder Phase of Battery Electrodes in Three Dimensions</t>
  </si>
  <si>
    <t>Local Structure and Polar Order in Liquid N-methyl-2-pyrrolidone (NMP)</t>
  </si>
  <si>
    <t>A Comparison of the Bravyi–Kitaev and Jordan–Wigner Transformations for the Quantum Simulation of Quantum Chemistry</t>
  </si>
  <si>
    <t>A Toolkit to Quantify Target Compounds in Thin Layer Chromatography Experiments</t>
  </si>
  <si>
    <t>Confinement Facilitated Protein Stabilization, as Investigated by Small-angle Neutron Scattering</t>
  </si>
  <si>
    <t>Four-Dimensional Studies of Morphology Evolution in Lithium–Sulfur Batteries</t>
  </si>
  <si>
    <t>Design of Bifunctional Dendritic 5-Aminolevulinic Acid and Hydroxypyridinone Conjugates for Photodynamic Therapy</t>
  </si>
  <si>
    <t>Synthesis, Structure and Electronic Properties of Graphitic Carbon Nitride Films</t>
  </si>
  <si>
    <t>Dimerization of Polycyclic Aromatic Hydrocarbon Molecules and Radicals under Flame</t>
  </si>
  <si>
    <t>Synthesis of fine-tuning highly magnetic Fe@FexO nanoparticles through continuous injection and a study of magnetic hyperthermia</t>
  </si>
  <si>
    <t>The origin of high efficiency photoelectrochemical water splitting on hematite/functional nanohybrid metal oxide overlayer photoanode after a low temperature inert gas annealing treatment</t>
  </si>
  <si>
    <t>Mapping the Origins of Luminescence in ZnO Nanowires by STEM-CL</t>
  </si>
  <si>
    <t>&lt;i&gt;Operando&lt;/i&gt; and Post-Reaction Diffraction Imaging of La-Sr/CaO Catalyst in the Oxidative Coupling of Methane Reaction</t>
  </si>
  <si>
    <t>Ensemble-based replica exchange alchemical free energy methods: the effect of protein mutations on inhibitor binding</t>
  </si>
  <si>
    <t>A nanosensor toolbox for rapid, label-free measurement of airway surface liquid and epithelial cell function</t>
  </si>
  <si>
    <t>Nanoporous Carbon: Liquid-Free Synthesis and Geometry Dependent Catalytic Performance</t>
  </si>
  <si>
    <t>White-light activated antibacterial surfaces generated by synergy between zinc oxide nanoparticles and crystal violet</t>
  </si>
  <si>
    <t>Improving interpretation of cardiac phenotypes and enhancing discovery with expanded knowledge in the Gene Ontology</t>
  </si>
  <si>
    <t>Systemic inflammation and cardio-renal organ damage biomarkers in middle age are associated with physical capability up to nine years later: findings from a British birth cohort study</t>
  </si>
  <si>
    <t>Luminescence behaviour and deposition of Sc2O3 thin films from scandium(III) acetylacetonate at ambient pressure</t>
  </si>
  <si>
    <t>Relation Between Image Charge and Potential Alignment Corrections for Charged Defects in Periodic Boundary Conditions</t>
  </si>
  <si>
    <t>Treating linear molecule HCCH in calculations of rotation-vibration spectra</t>
  </si>
  <si>
    <t>A Highly Accurate &lt;I&gt;Ab Initio&lt;/i&gt; Dipole Moment Surface For The Ground Electronic State Of Water</t>
  </si>
  <si>
    <t>Magnetoresistance in an electronic cavity coupled to one-dimensional systems</t>
  </si>
  <si>
    <t>Direct access to the moments of scattering distributions in x-ray imaging</t>
  </si>
  <si>
    <t>Laser Induced Fluorescence Studies on the Distribution of Surfactants During Drop/Interface Coalescence</t>
  </si>
  <si>
    <t>On the closure problem of the effective stress in the Eulerian-Eulerian and mixture modeling approaches for the simulation of liquid-particle suspensions</t>
  </si>
  <si>
    <t>Individual and area-based socioeconomic differentials in dementia incidence in England: Evidence from a 12-year follow-up of participants in the English Longitudinal Study of Ageing</t>
  </si>
  <si>
    <t>Association of Timing of Sexual Partnerships and Perceptions of Partners' Concurrency With Reporting of Sexually Transmitted Infection Diagnosis</t>
  </si>
  <si>
    <t>Findings of Impaired hearing in nonfluent/agrammatic variant primary progressive aphasia</t>
  </si>
  <si>
    <t>Linear hyperfine tuning of donor spins in silicon using hydrostatic strain</t>
  </si>
  <si>
    <t>Three-dimensional cascaded lattice Boltzmann method: Improved implementation and consistent forcing scheme</t>
  </si>
  <si>
    <t>Deep vs shallow nature of oxygen vacancies and consequent n-type carrier concentrations in transparent conducting oxides</t>
  </si>
  <si>
    <t>Dynamical critical exponents in driven-dissipative quantum systems</t>
  </si>
  <si>
    <t>Effect of electric field on migration of defects in oxides: Vacancies and interstitials in bulk MgO</t>
  </si>
  <si>
    <t>Theoretical framework for spatial resolution in edge-illumination x-ray tomography</t>
  </si>
  <si>
    <t>Tunable Nb superconducting resonator based on a constriction nano-SQUID fabricated with a Ne focused ion beam</t>
  </si>
  <si>
    <t>Making amorphous ZnO: Theoretical predictions of its structure and stability</t>
  </si>
  <si>
    <t>Quantum search with hybrid adiabatic-quantum-walk algorithms and realistic noise</t>
  </si>
  <si>
    <t>Monochromatic propagation-based phase-contrast  mu -CT system with a rotating anode source</t>
  </si>
  <si>
    <t>Zero-magnetic field fractional quantum states</t>
  </si>
  <si>
    <t>In vivo 3-dimensional photoacoustic imaging of the renal vasculature in preclinical rodent models F337-2017</t>
  </si>
  <si>
    <t>Cell surface expression of homomeric GABAA recCell surface expression of homomeric GABAA receptors depends on single residues in sueptors depends on single residues in subunit transmembrane domains</t>
  </si>
  <si>
    <t>Plasminogen activation triggers transthyretin amyloidogenesis in vitro</t>
  </si>
  <si>
    <t>Two distinct conformations of factor H regulate discrete complement-binding functions in the fluid phase and at cell surfaces</t>
  </si>
  <si>
    <t>Circulating and intrahepatic antiviral B cells are defective in hepatitis B</t>
  </si>
  <si>
    <t>Enrichment of clinically relevant organisms in spontaneous preterm delivered placenta and reagent contamination across all clinical groups in a large UK pregnancy cohort</t>
  </si>
  <si>
    <t>Complement susceptibility in relation to genome sequence of recent Klebsiella pneumoniae isolates from Thai hospitals</t>
  </si>
  <si>
    <t>A novel, multiple-antigen pneumococcal vaccine protects against lethal Streptococcus pneumoniae challenge</t>
  </si>
  <si>
    <t>Genome-Wide Identification by Transposon Insertion Sequencing of Escherichia coli K1 Genes Essential for in vitro Growth, Gastrointestinal Colonizing Capacity, and Survival in Serum</t>
  </si>
  <si>
    <t>Energy and Cost Assessment of Adaptive Structures: Case Studies</t>
  </si>
  <si>
    <t>I Can Watch What I Want: A Diary Study of On-Demand and Cross-Device Viewing</t>
  </si>
  <si>
    <t>Engaging pictograms! A Methodology for Graphic Design in enhancing Player Engagement</t>
  </si>
  <si>
    <t>Blending Human and Artificial Intelligence to support Autistic Children's Social Communication Skills</t>
  </si>
  <si>
    <t>A Longitudinal Study of Small Group Interaction in Social Virtual Reality</t>
  </si>
  <si>
    <t>The Effect of Chair Type on Users' Viewing Experience for 360-degree Video</t>
  </si>
  <si>
    <t>Why Do You Need This?: Selective Disclosure of Data Among Citizen Scientists</t>
  </si>
  <si>
    <t>Delayed S-cone sensitivity losses following the onset of intense yellow backgrounds linked to the lifetime of a
photobleaching product?</t>
  </si>
  <si>
    <t>Risk factors and outcomes for the Q151M and T69 insertion HIV-1 resistance mutations in historic UK data</t>
  </si>
  <si>
    <t>Smokers' interest in a lung cancer screening programme: a national survey in England</t>
  </si>
  <si>
    <t>The prevalence and determinants of polypharmacy at age 69: a British birth cohort study</t>
  </si>
  <si>
    <t>Patterns of adiposity, vascular phenotypes and cognitive function in the 1946 British Birth Cohort</t>
  </si>
  <si>
    <t>Stratification of candidate genes for Parkinson's disease using weighted protein-protein interaction network analysis</t>
  </si>
  <si>
    <t>Use of bioreactors for culturing human retinal organoids improves photoreceptor yields</t>
  </si>
  <si>
    <t>Impact of parental migration on psychosocial well-being of children left behind: a qualitative study in rural China</t>
  </si>
  <si>
    <t>Estimation of delay to diagnosis and incidence in HIV using indirect evidence of infection dates</t>
  </si>
  <si>
    <t>Doublecortin-expressing cell types in temporal lobe epilepsy</t>
  </si>
  <si>
    <t>Education-related disparities in reported physical activity during leisure-time, active transportation, and work among US adults: repeated cross-sectional analysis from the National Health and Nutrition Examination Surveys, 2007 to 2016</t>
  </si>
  <si>
    <t>Cerebrospinal fluid soluble TREM2 levels in frontotemporal dementia differ by genetic and pathological subgroup</t>
  </si>
  <si>
    <t>Association of longitudinal alcohol consumption trajectories with coronary heart disease: An individual participant data meta-analysis of six cohort studies</t>
  </si>
  <si>
    <t>Does pattern mixture modelling reduce bias due to informative attrition compared to fitting a mixed effects model to the available cases or data imputed using multiple imputation?: a simulation study</t>
  </si>
  <si>
    <t>Crescentic glomerulonephritis with high titre anti-GBM antibody but no glomerular deposition</t>
  </si>
  <si>
    <t>Change in health and social factors in mid-adulthood and corresponding changes in leisure-time physical inactivity in a prospective cohort</t>
  </si>
  <si>
    <t>Superiority and non-inferiority: two sides of the same coin?</t>
  </si>
  <si>
    <t>Rationale and Design of Selphi: a Randomised Controlled Trial Assessing Whether Offering Free HIV Self-testing Kits via the Internet Increases the Rate of HIV Diagnosis</t>
  </si>
  <si>
    <t>Effectiveness-Implementation of COPD Case Finding and Self-Management Action Plans in Low and Middle Income Countries: the GECo Study Protocol</t>
  </si>
  <si>
    <t>Study Protocol: Care of Late-Stage Parkinsonism (CLaSP): A Longitudinal Cohort Study</t>
  </si>
  <si>
    <t>CITRIC: Cold-inducible translational readthrough in the chloroplast of Chlamydomonas reinhardtii using a novel temperature-sensitive transfer RNA</t>
  </si>
  <si>
    <t>PGP-UK: a research and citizen science hybrid project in support of personalized medicine</t>
  </si>
  <si>
    <t>Real-time Assessment of Right and Left Ventricular Volumes and Function in Children Using High Spatiotemporal Resolution Spiral bSSFP with Compressed Sensing</t>
  </si>
  <si>
    <t>Recruitment and participation patterns of a birth cohort neuroscience sub-study: Insight 46</t>
  </si>
  <si>
    <t>Optic Nerve Thinning in Frontotemporal Dementia and Associated Tauopathic Neurosensory Retinal Degeneration in the rTg4510 Mouse Model</t>
  </si>
  <si>
    <t>High-throughput Binding Affinity Calculations at Extreme Scales</t>
  </si>
  <si>
    <t>How to design a dose-finding study using the Continual Reassessment Method</t>
  </si>
  <si>
    <t>A role for actomyosin contractility in Notch signaling</t>
  </si>
  <si>
    <t>Combined test versus logrank/Cox test in 50 randomised trials</t>
  </si>
  <si>
    <t>Argon plasma surface modification promotes the therapeutic angiogenesis and tissue formation of tissue-engineered scaffolds in vivo by adipose derived stem cells</t>
  </si>
  <si>
    <t>SHH pathway inhibition is protumourigenic in adamantinomatous craniopharyngioma</t>
  </si>
  <si>
    <t>Job strain and loss of healthy life years between ages 50 and 75 by sex and occupational position: Analyses of 64934 individuals from four prospective cohort studies</t>
  </si>
  <si>
    <t>Comparison of indoor temperatures of homes with recommended temperatures and effects of disability and age: an observational, cross-sectional study</t>
  </si>
  <si>
    <t>Cognitive function trajectories and their determinants in older people: 8 years’ of follow-up in the English Longitudinal Study of Ageing</t>
  </si>
  <si>
    <t>Images as catalysts for meaning-making in medical pain encounters – a multidisciplinary analysis</t>
  </si>
  <si>
    <t>Emergency admissions and long-term conditions during transition from paediatric to adult care: a cross-sectional study using Hospital Episode Statistics data</t>
  </si>
  <si>
    <t>Validation of the Saint George’s Respiratory Questionnaire in Uganda</t>
  </si>
  <si>
    <t>Cost-effectiveness of habit-based advice for weight control versus usual care in general practice in the Ten Top Tips (10TT) Trial: economic evaluation based on a randomised controlled trial</t>
  </si>
  <si>
    <t>Sexual behaviours and sexual health outcomes among young adults with limiting disabilities: findings from third British National Survey of Sexual Attitudes and Lifestyles (Natsal-3)</t>
  </si>
  <si>
    <t>Prognostic Implications of Left Ventricular Strain by Speckle-Tracking Echocardiography in Population-based Studies: A Systematic Review Protocol of the Published Literature</t>
  </si>
  <si>
    <t>Risks of ovarian, breast, and corpus uteri cancer in women treated with assisted reproductive technology in Great Britain, 1991-2010: data linkage study including 2.2 million person years of observation</t>
  </si>
  <si>
    <t>How do care home staff understand, manage and respond to agitation in people with dementia? A qualitative study</t>
  </si>
  <si>
    <t>Avoidable mortality from respiratory tract infection and sudden unexplained death in children with chronic conditions: a data linkage study</t>
  </si>
  <si>
    <t>Diabetes knowledge and care practices among adults in rural Bangladesh: a cross-sectional survey</t>
  </si>
  <si>
    <t>Alcohol consumption and risk of dementia: a 23-year follow-up of the Whitehall II cohort study</t>
  </si>
  <si>
    <t>Protocol of economic evaluation and equity impact of m-Health and community groups for prevention and control of diabetes in rural Bangladesh in a three-arm cluster randomised controlled trial</t>
  </si>
  <si>
    <t>Lifetime cigarette smoking and chronic widespread and regional pain in later adulthood: Evidence from the 1946 British birth cohort study</t>
  </si>
  <si>
    <t>A cross-sectional analysis of UK research studies in 2015: results from a scoping project with the UK Health Research Authority</t>
  </si>
  <si>
    <t>Structural network disruption markers explain disability in multiple sclerosis</t>
  </si>
  <si>
    <t>Recurrent back pain during working life and exit from paid employment: a 28-year follow-up of the Whitehall II study</t>
  </si>
  <si>
    <t>Sex differences in the prevalence of neural tube defects and preventive effects of folic acid (FA) supplementation among five counties in northern China: Results from a population-based birth defect surveillance program</t>
  </si>
  <si>
    <t>Trends in the socioeconomic patterning of overweight/obesity in India: a repeated cross-sectional study using nationally representative data</t>
  </si>
  <si>
    <t>Distribution of diabetes, hypertension and non-communicable disease risk factors among adults in rural Bangladesh: a cross-sectional survey</t>
  </si>
  <si>
    <t>Collecting - and exploiting - data to understand a nation’s sexual health needs: Britain’s National Surveys of Sexual Attitudes and Lifestyles (Natsal)</t>
  </si>
  <si>
    <t>How does the process of group singing impact upon people affected by cancer? A grounded theory study</t>
  </si>
  <si>
    <t>Vestibular dysfunction: a frequent problem in adult mitochondrial disease</t>
  </si>
  <si>
    <t>Fine needle aspirates comprehensively sample intrahepatic immunity</t>
  </si>
  <si>
    <t>Household structure and its association with sexual risk behaviours and sexual health outcomes: Evidence from a British probability sample survey</t>
  </si>
  <si>
    <t>Perinatal risk factors for permanent childhood hearing impairment: a prospective UK-wide cohort study</t>
  </si>
  <si>
    <t>The epidemiology of genital warts in the British population: implications for HPV vaccination programmes</t>
  </si>
  <si>
    <t>Searching for novel CSF biomarkers of tau pathology in frontotemporal dementia – an elusive quest</t>
  </si>
  <si>
    <t>Assessing the impact of artistic and cultural activities on the health and wellbeing of forcibly displaced people using participatory action research</t>
  </si>
  <si>
    <t>Cohort Profile: Children in Need Census (CIN) records of children referred for social care support in England</t>
  </si>
  <si>
    <t>Effectiveness of intravenous albumin therapy to prevent spontaneous bacterial peritonitis, renal dysfunction and death in adults with cirrhosis: A protocol for a systematic review</t>
  </si>
  <si>
    <t>Long work hours, weekend working and depressive symptoms in men and women: Findings from a UK population-based study</t>
  </si>
  <si>
    <t>Micro-CT of tracheal stenosis in trisomy 21</t>
  </si>
  <si>
    <t>Childhood maltreatment and biomarkers for cardiometabolic disease in mid-adulthood in a prospective birth cohort: associations and potential explanations</t>
  </si>
  <si>
    <t>Proximity extension assay testing reveals novel diagnostic biomarkers of atypical parkinsonian syndromes</t>
  </si>
  <si>
    <t>Socioeconomic trajectories of body mass index and waist circumference: results from the English Longitudinal Study of Ageing</t>
  </si>
  <si>
    <t>Genetic components of human pain sensitivity: a protocol for a genome-wide association study of experimental pain in healthy volunteers</t>
  </si>
  <si>
    <t>Dynamic MRI for bowel motility imaging - how fast and how long?</t>
  </si>
  <si>
    <t>Relationship between MRI quantified small bowel motility and abdominal symptoms in Crohn's disease patients - a validation study</t>
  </si>
  <si>
    <t>Adolescent affective symptoms and mortality: a fifty-three year follow-up of a British birth cohort study</t>
  </si>
  <si>
    <t>Diagnosed depression and sociodemographic factors as predictors of mortality in patients with dementia</t>
  </si>
  <si>
    <t>The association of depressive and sleep symptoms for predicting incident disease onset after 6 year follow-up: findings from the English Longitudinal Study of Ageing</t>
  </si>
  <si>
    <t>Family Networks and Healthy Behaviour: Evidence from Nepal</t>
  </si>
  <si>
    <t>Language learning sans frontiers: A Translanguaging view</t>
  </si>
  <si>
    <t>ALPS: The Arbitrary Linear Plasma Solver</t>
  </si>
  <si>
    <t>Informal caregiving patterns and trajectories of psychological distress in the UK Household Longitudinal Study</t>
  </si>
  <si>
    <t>Which biological and self-report measures of cannabis use predict cannabis dependency and acute psychotic-like effects?</t>
  </si>
  <si>
    <t>Combined influence of depressive symptoms and systemic inflammation on all-cause and cardiovascular mortality:  evidence for differential effects by gender in the English Longitudinal Study of Ageing</t>
  </si>
  <si>
    <t>The most problematic symptoms of prion disease – an analysis of carer experiences</t>
  </si>
  <si>
    <t>Social Responses to Climate Change in Iron Age Northeast Thailand: New Archaeobotanical Evidence</t>
  </si>
  <si>
    <t>Dietary glycaemic index and cognitive function: prospective associations in adults of the 1946 British birth cohort.</t>
  </si>
  <si>
    <t>Translating a rodent measure of negative bias into humans: the impact of induced anxiety and unmedicated mood and anxiety
disorders</t>
  </si>
  <si>
    <t>The impact of threat of shock-induced anxiety on memory encoding and retrieval</t>
  </si>
  <si>
    <t>Atomic force microscopy reveals structural variability amongst nuclear pore complexes</t>
  </si>
  <si>
    <t>The regulation of the homeostasis and regeneration of peripheral nerve is distinct from the CNS and independent of a stem cell population</t>
  </si>
  <si>
    <t>Localized disorganization of the cochlear inner hair cell synaptic region after noise exposure</t>
  </si>
  <si>
    <t>Factors affecting consistency and accuracy in identifying modern macroperforate planktonic foraminifera</t>
  </si>
  <si>
    <t>Inter-annual variability in the tropical Atlantic from the Last Glacial Maximum into future climate projections simulated by CMIP5/PMIP</t>
  </si>
  <si>
    <t>Spatial variations in snowpack chemistry, isotopic composition of NO3- and nitrogen deposition from the ice sheet margin to the coast of western Greenland</t>
  </si>
  <si>
    <t>An archaeometallurgical explanation for the disappearance of Egyptian and Near Eastern cobalt blue glass at the end of the Late Bronze Age</t>
  </si>
  <si>
    <t>Biofunctionalisation of biomaterials for nitric oxide delivery: potential applications in regenerative medicine</t>
  </si>
  <si>
    <t>Argon Plasma Improves the Tissue Integration and Angiogenesis of Subcutaneous Implants by Modifying Surface Chemistry and Topography</t>
  </si>
  <si>
    <t>Health indicator recording in UK primary care electronic health records: key implications for handling missing data</t>
  </si>
  <si>
    <t>High Power Sodium-Ion Batteries and Hybrid Electrochemical Capacitors Using Mo or Nb-Doped Nano-Titania Anodes</t>
  </si>
  <si>
    <t>Thermally Driven SOFC Degradation in 4D: Part 1. Microscale</t>
  </si>
  <si>
    <t>Thermally Driven SOFC Degradation in 4D: Part 2. Macroscale</t>
  </si>
  <si>
    <t>Regenerating hair cells in vestibular sensory epithelia from humans</t>
  </si>
  <si>
    <t>Non-invasive imaging of CSF-mediated brain clearance pathways via assessment of perivascular fluid movement with DTI MRI</t>
  </si>
  <si>
    <t>Lamina-specific cortical dynamics in human visual and sensorimotor cortices</t>
  </si>
  <si>
    <t>Neurocalcin regulates nighttime sleep and arousal in Drosophila</t>
  </si>
  <si>
    <t>Workability and mechanical properties of alkali-activated fly ash-slag concrete cured at ambient temperature</t>
  </si>
  <si>
    <t>How distributed processing produces false negatives in voxel-based lesion-deficit analyses</t>
  </si>
  <si>
    <t>Interpreting and utilising inter-subject variability in brain function</t>
  </si>
  <si>
    <t>Development of predictive models for the probabilistic moisture risk assessment of internal wall insulation</t>
  </si>
  <si>
    <t>Direct Numerical Simulation Study of Hydrogen/Air Auto-ignition in Turbulent Mixing Layer at Elevated Pressures</t>
  </si>
  <si>
    <t>The role of the notochord in amniote vertebral column segmentation</t>
  </si>
  <si>
    <t>A comparison of intrauterine haemopoietic cell transplantation and lentiviral gene transfer for the correction of severe -thalassaemia in a HbbTh3/+ murine model</t>
  </si>
  <si>
    <t>Three-dimensional Human iPSC-derived Artificial Skeletal Muscles Model Muscular Dystrophies and Enable Multilineage Tissue Engineering</t>
  </si>
  <si>
    <t>Multi-parametric Mixed Integer Linear Programming under global uncertainty</t>
  </si>
  <si>
    <t>Place attachment in gated neighbourhoods in China: Evidence from Wenzhou</t>
  </si>
  <si>
    <t>A continuum of HIV care describing mortality and loss to follow-up: a longitudinal cohort study</t>
  </si>
  <si>
    <t>Wnt signaling mediates LTP-dependent spine plasticity and AMPAR localization through Frizzled-7 receptors</t>
  </si>
  <si>
    <t>The discrimination of geoforensic trace material from close proximity locations by organic profiling using HPLC and plant wax marker analysis by GC</t>
  </si>
  <si>
    <t>Hydrogen-diesel fuel co-combustion strategies in light duty and heavy duty CI engines</t>
  </si>
  <si>
    <t>Exploring the Application Domain of Adaptive Structures</t>
  </si>
  <si>
    <t>Influence of solvent selection and extraction temperature on yield and composition of lipids extracted from spent coffee grounds</t>
  </si>
  <si>
    <t>A modelling study for the integration of a PEMFC micro-CHP in domestic building services design</t>
  </si>
  <si>
    <t>The use of discrimination scaling tasks: a novel perspective on the development of spatial scaling in children</t>
  </si>
  <si>
    <t>The elastic properties of hcp-Fe alloys under the conditions of the Earth's inner core</t>
  </si>
  <si>
    <t>Bounds On Treatment Effects On Transitions</t>
  </si>
  <si>
    <t>Can renal and bladder ultrasound replace CT urogram in patients investigated for microscopic hematuria?</t>
  </si>
  <si>
    <t>Effect of shear rate on primary nucleation of para-amino benzoic acid in solution under different fluid dynamic conditions</t>
  </si>
  <si>
    <t>Influence of carbon number of C1 – C7 hydrocarbons on PAH formation</t>
  </si>
  <si>
    <t>Work stress and risk of death in adults with and without cardiometabolic disease: a multicohort study</t>
  </si>
  <si>
    <t>Redistribution of adhesive forces through Src/FAK drives contact inhibition of locomotion in neural crest</t>
  </si>
  <si>
    <t>A search for polycyclic aromatic hydrocarbons over the Martian South Polar Residual Cap</t>
  </si>
  <si>
    <t>Child mortality in England compared with Sweden: a birth cohort study</t>
  </si>
  <si>
    <t>Semantic Memory in Developmental Amnesia</t>
  </si>
  <si>
    <t>Older Age, Early Symptoms and Physical Function are Associated with the Severity of Late Symptom Clusters for Men Undergoing Radiotherapy for Prostate Cancer</t>
  </si>
  <si>
    <t>Stabilised control strategy for PEM fuel cell and supercapacitor propulsion system for a city bus</t>
  </si>
  <si>
    <t>Recent advances in visible-light driven water oxidation and reduction in suspension systems</t>
  </si>
  <si>
    <t>Somatosensory function and pain in extremely preterm young adults from the UK EPICure cohort: sex-dependent differences and impact of neonatal surgery</t>
  </si>
  <si>
    <t>Prior specification in Bayesian occupancy modelling improves analysis of species occurrence data</t>
  </si>
  <si>
    <t>Performing real estate value(s): real estate developers, systems of expertise and the production of space</t>
  </si>
  <si>
    <t>Impact of Allogeneic Stem Cell Manufacturing Decisions on Cost of Goods, Process Robustness and Reimbursement</t>
  </si>
  <si>
    <t>Two-pore channels and disease</t>
  </si>
  <si>
    <t>CD133+ cells derived from skeletal muscles of Duchenne muscular dystrophy patients have a compromised myogenic and muscle regenerative capability</t>
  </si>
  <si>
    <t>The distribution of pain activity across the human neonatal brain is sex dependent</t>
  </si>
  <si>
    <t>Midlife contributors to socioeconomic differences in later life frailty: prospective study</t>
  </si>
  <si>
    <t>Hereditary sensory neuropathy type 1-associated deoxysphingolipids cause neurotoxicity, acute calcium handling abnormalities and mitochondrial dysfunction in vitro</t>
  </si>
  <si>
    <t>Security of Smart Manufacturing Systems</t>
  </si>
  <si>
    <t>Cost-effective bioprocess design for the manufacture of allogeneic CAR-T cell therapies using a decisional tool with multi-attribute decision-making analysis</t>
  </si>
  <si>
    <t>Perinatal insults and neurodevelopmental disorders may impact Huntington's disease age of diagnosis</t>
  </si>
  <si>
    <t>Feasibility of imaging evoked activity throughout the rat brain using electrical impedance tomography</t>
  </si>
  <si>
    <t>Evaluating the Causality of Novel Sequence Variants in the Prion Protein Gene by Example</t>
  </si>
  <si>
    <t>Restenosis and risk of stroke after stenting or endarterectomy for symptomatic carotid stenosis (International Carotid Stenting Study [ICSS]): secondary analysis of a randomised trial</t>
  </si>
  <si>
    <t>A virally encoded deSUMOylase activity is required for cytomegalovirus reactivation from latency</t>
  </si>
  <si>
    <t>Neighbourhood socioeconomic disadvantage, risk factors, and diabetes from childhood to middle age in the Young Finns Study: a cohort study</t>
  </si>
  <si>
    <t>Comparison of redox and ligand binding behaviour of yeast and bovine cytochrome c oxidases using FTIR spectroscopy</t>
  </si>
  <si>
    <t>Synchrotron quantification of graphite nodule evolution during the solidification of cast iron</t>
  </si>
  <si>
    <t>Adjustable viscoelasticity allows for efficient collective cell migration</t>
  </si>
  <si>
    <t>Wind-driven rain and future risk to built heritage in the United Kingdom: novel metrics for characterising rain spells</t>
  </si>
  <si>
    <t>Fluorescence sensing of protein-DNA interactions using conjugated polymers and graphene oxide</t>
  </si>
  <si>
    <t>Structure of tetrabrachial flames in non-premixed autoigniting dimethyl ether/air mixtures</t>
  </si>
  <si>
    <t>SRRF: Universal Live-cell Super-Resolution Microscopy</t>
  </si>
  <si>
    <t>TiO2 nanofiber photoelectrochemical cells loaded with sub-12 nm AuNPs: Size dependent performance evaluation</t>
  </si>
  <si>
    <t>A Reactive Molecular Dynamics Simulation Study of Methane Oxidation Assisted by Platinum/Graphene-Based Catalysts</t>
  </si>
  <si>
    <t>Listening effort during speech perception enhances auditory and lexical processing for non-native listeners and accents</t>
  </si>
  <si>
    <t>Bandwidth-based mesh adaptation in multiple dimensions</t>
  </si>
  <si>
    <t>One-pot, two-step transaminase and transketolase synthesis of l-gluco-heptulose from l-arabinose</t>
  </si>
  <si>
    <t>Data on a thermostable enzymatic one-pot reaction for the production of a high-value compound from L-arabinose</t>
  </si>
  <si>
    <t>Predictive model for the scale out of small channel two-phase flow contactors</t>
  </si>
  <si>
    <t>A supervised learning approach for diffusion MRI quality control with minimal training data</t>
  </si>
  <si>
    <t>Calculating the Expected Value of Sample Information using Efficient Nested Monte Carlo: A Tutorial</t>
  </si>
  <si>
    <t>Conditioned pain modulation identifies altered sensitivity in extremely preterm young adult males and females</t>
  </si>
  <si>
    <t>How do aging and age-related hearing loss affect the ability to communicate effectively in challenging communicative conditions?</t>
  </si>
  <si>
    <t>Cascaded lattice Boltzmann method for thermal flows on standard lattices</t>
  </si>
  <si>
    <t>Trace Metal Assisted Polycyclic Aromatic Hydrocarbons Fragmentation, Growth and Soot Nucleation</t>
  </si>
  <si>
    <t>4D nano-tomography of electrochemical energy devices using lab-based X-ray imaging</t>
  </si>
  <si>
    <t>Pitpnc1a regulates zebrafish sleep and wake behavior through modulation of Insulin-like Growth Factor signaling</t>
  </si>
  <si>
    <t>Identification by virtual screening and functional characterisation of novel positive and negative allosteric modulators of the α7 nicotinic acetylcholine receptor</t>
  </si>
  <si>
    <t>Foxa1 and Foxa2 in thymic epithelial cells (TEC) regulate medullary TEC and regulatory T-cell maturation</t>
  </si>
  <si>
    <t>Estimation of Random Coefficients Logit Demand Models with Interactive Fixed Effects</t>
  </si>
  <si>
    <t>Unfavorable and Favorable Changes in Modifiable Risk Factors and Incidence of Coronary Heart Disease: The Whitehall II Cohort Study</t>
  </si>
  <si>
    <t>Optimisation of enzyme cascades for chiral amino alcohol synthesis in aid of host cell integration using a statistical experimental design approach</t>
  </si>
  <si>
    <t>Risk factors associated with early smoking onset in two large birth cohorts</t>
  </si>
  <si>
    <t>Development of the Astyanax mexicanus circadian clock and non-visual light responses</t>
  </si>
  <si>
    <t>A magnetic resonance multi-atlas for the neonatal rabbit brain</t>
  </si>
  <si>
    <t>Surface and passive/active air mould sampling: A testing exercise in a North London housing estate</t>
  </si>
  <si>
    <t>Three dimensional characterisation of chromatography bead internal structure using X-ray computed tomography and focused ion beam microscopy</t>
  </si>
  <si>
    <t>Investigation of Ethanol Oxidation over Aluminum Nanoparticle Using ReaxFF Molecular Dynamics Simulation</t>
  </si>
  <si>
    <t>Integration of Supercapacitors into Printed Circuit Boards</t>
  </si>
  <si>
    <t>Continuous Flow Synthesis of Ultrasmall Gold Nanoparticles in a Microreactor using Trisodium Citrate and their SERS Performance</t>
  </si>
  <si>
    <t>Assessing the benefits of demand-side flexibility in residential and transport sectors from an integrated energy systems perspective</t>
  </si>
  <si>
    <t>Low carbon electricity systems for Great Britain in 2050: an energy-land-water perspective</t>
  </si>
  <si>
    <t>Integrated strategies for water removal and lipid extraction from coffee industry residues</t>
  </si>
  <si>
    <t>Weakly-Supervised Convolutional Neural Networks for Multimodal Image Registration</t>
  </si>
  <si>
    <t>Silsesquioxane polymer as a potential scaffold for laryngeal reconstruction</t>
  </si>
  <si>
    <t>Electrochemical reduction of carbon dioxide on copper-based nanocatalysts using the rotating ring-disc electrode</t>
  </si>
  <si>
    <t>Visual Perception, Visual-spatial Cognition and Mathematics: Associations and Predictions in Children with Cerebral Palsy</t>
  </si>
  <si>
    <t>A Dietary Pattern Derived Using B-Vitamins and its Relationship with Vascular Markers over the life course</t>
  </si>
  <si>
    <t>A-type K+ channels impede supralinear summation of clustered glutamatergic inputs in layer 3 neocortical pyramidal neurons</t>
  </si>
  <si>
    <t>Study of Mechanisms for Electric Field Effects on Ethanol Oxidation via Reactive Force Field Molecular Dynamics</t>
  </si>
  <si>
    <t>Two-phase Flow Behaviour and Performance of Polymer Electrolyte Membrane Electrolysers: Electrochemical and Optical Characterisation</t>
  </si>
  <si>
    <t>MARVEL analysis of the measured high-resolution rovibrational spectra of H232S</t>
  </si>
  <si>
    <t>Closed-loop integration of planning, scheduling and multi-parametric nonlinear control</t>
  </si>
  <si>
    <t>Depressive symptoms predict incident chronic disease burden 10 years later: Findings from the English Longitudinal Study of Ageing (ELSA)</t>
  </si>
  <si>
    <t>Development of a HS-SPME/GC-MS method for the analysis of volatile organic compounds from fabrics for forensic reconstruction applications</t>
  </si>
  <si>
    <t>Topical delivery of climbazole to mammalian skin</t>
  </si>
  <si>
    <t>Evidence for Depressogenic Spontaneous Thoughts and Altered Resting-State Connectivity in Adolescents With a Maltreatment History</t>
  </si>
  <si>
    <t>Simulating arbitrary hyperspectral bandsets from multispectral observations via a generic Earth Observation-Land Data Assimilation System (EO-LDAS)</t>
  </si>
  <si>
    <t>All-optical dual photoacoustic and optical coherence tomography intravascular probe.</t>
  </si>
  <si>
    <t>Ascending vaginal infection using bioluminescent bacteria evokes intrauterine inflammation, preterm birth and neonatal brain injury in pregnant mice</t>
  </si>
  <si>
    <t>RanBP1 couples nuclear export and Golgi regulation through LKB1 to promote cortical neuron polarity</t>
  </si>
  <si>
    <t>Human induced pluripotent stem cell derived microglia-like cells harbouring TREM2 missense mutations show specific deficits in phagocytosis</t>
  </si>
  <si>
    <t>Foamy virus vectors transduce visceral organs and hippocampal structures following in vivo delivery to neonatal mice</t>
  </si>
  <si>
    <t>STI risk perception in the British population and how it relates to sexual behaviour and STI healthcare use: findings from a cross-sectional survey (Natsal-3)</t>
  </si>
  <si>
    <t>Association of long-term diet quality with hippocampal volume: longitudinal cohort study</t>
  </si>
  <si>
    <t>Molecular recalibration of PD-1+ antigen-specific T cells from blood and liver</t>
  </si>
  <si>
    <t>Fluctuation identities with continuous monitoring and their application to price barrier options</t>
  </si>
  <si>
    <t>Characterisation of building exposure to wind-driven rain in the UK and evaluation of current standards</t>
  </si>
  <si>
    <t>Identifying preclinical vascular dementia in symptomatic small vessel disease using MRI</t>
  </si>
  <si>
    <t>The impact of social and weather drivers on the historical electricity demand in Europe</t>
  </si>
  <si>
    <t>Hydrodynamics studies of the behaviour of traditional and two-phase ionic liquid solvent systems in countercurrent chromatography (CCC)</t>
  </si>
  <si>
    <t>3D printed drug products: Non-destructive dose verification using a rapid point-and-shoot approach</t>
  </si>
  <si>
    <t>Lifetime affective problems and later-life cognitive state: over 50 years of follow-up in a British Birth Cohort Study</t>
  </si>
  <si>
    <t>Effects of pressure and Karlovitz number on the turbulence-flame interactions in lean premixed H2/air flames</t>
  </si>
  <si>
    <t>Expectations for future care provision in a population-based cohort of baby-boomers</t>
  </si>
  <si>
    <t>Optimisation Approaches for Supply Chain Planning and Scheduling under Demand Uncertainty</t>
  </si>
  <si>
    <t>Consumer demand for time of use electricity tariffs: a systematized review of the empirical evidence</t>
  </si>
  <si>
    <t>A robust multi-scale approach to quantitative susceptibility mapping</t>
  </si>
  <si>
    <t>Ethanol oxidation with high water content: a reactive molecular dynamics simulation study</t>
  </si>
  <si>
    <t>Printing T3 and T4 oral drug combinations as a novel strategy for hypothyroidism</t>
  </si>
  <si>
    <t>Effect of copolymer composition on particle morphology and release behavior in vitro using progesterone</t>
  </si>
  <si>
    <t>Automated reconstruction of subsurface interfaces in Promethei Lingula near the Martian south pole by using SHARAD data</t>
  </si>
  <si>
    <t>Global urban policy and the geopolitics of urban data</t>
  </si>
  <si>
    <t>Laser-matter interactions in additive manufacturing of stainless steel SS316L and 13-93 bioactive glass revealed by in situ X-ray imaging</t>
  </si>
  <si>
    <t>Improved potential energy surface and spectral assignments for ammonia in the near-infrared region</t>
  </si>
  <si>
    <t>Changes in composition and lead speciation due to water washing of air pollution control residue from municipal waste incineration</t>
  </si>
  <si>
    <t>The effect of administration media on palatability and ease of swallowing of multiparticulate formulations</t>
  </si>
  <si>
    <t>From Theory to Practice: Translating Whole Genome Sequencing (WGS) into the Clinic</t>
  </si>
  <si>
    <t>Somatic TP53 mutations are detectable in circulating tumour DNA from children with anaplastic Wilms tumours</t>
  </si>
  <si>
    <t>Revisiting the patriarchal bargain: The intergenerational power dynamics of household money management in rural Nepal</t>
  </si>
  <si>
    <t>Solid Solution Nitride/Carbon Nanotube Hybrids Enhance Electrocatalysis of Oxygen in Zinc-Air Batteries</t>
  </si>
  <si>
    <t>New insights into the electrochemical behaviour of porous carbon electrodes for supercapacitors</t>
  </si>
  <si>
    <t>Continuous Enzymatic Hydrolysis of Sugar Beet Pectin and L-Arabinose Recovery within an Integrated Biorefinery</t>
  </si>
  <si>
    <t>Small- and large-amplitude oscillatory rheometry with bead–spring dumbbells in Stokesian Dynamics to mimic viscoelasticity</t>
  </si>
  <si>
    <t>Obesity and loss of disease-free years due to major noncommunicable diseases: a multicohort study of 120 181 men and women, has been accepted for publication</t>
  </si>
  <si>
    <t>Sub-populations of spinal v3 interneurons form focal modules of layered pre-motor microcircuits</t>
  </si>
  <si>
    <t>Social connectedness and engagement in preventive health services: evidence from an observational, cohort study</t>
  </si>
  <si>
    <t>Development of targeted siRNA nanocomplexes to prevent fibrosis in experimental glaucoma filtration surgery</t>
  </si>
  <si>
    <t>The link between interoceptive processing and anxiety in children diagnosed with autism spectrum disorder: Extending adult findings into a developmental sample</t>
  </si>
  <si>
    <t>IGHMBP2 mutation associated with organ-specific autonomic dysfunction</t>
  </si>
  <si>
    <t>Precipitation as an enabling technology for the intensification of biopharmaceutical manufacture</t>
  </si>
  <si>
    <t>Comparative proteomic analysis of normal and gliotic PVR retina and contribution of Müller glia to this profile</t>
  </si>
  <si>
    <t>Simulation of a stabilised control strategy for PEM fuel cell and supercapacitor hybrid propulsion system for a city bus</t>
  </si>
  <si>
    <t>Rethinking the city and innovation: A political economic view from China's biotech</t>
  </si>
  <si>
    <t>Imaging fast electrical activity in the brain during ictal epileptiform discharges with electrical impedance tomography</t>
  </si>
  <si>
    <t>Difficult Travels: Delta plans don't land in the Chao Phraya delta</t>
  </si>
  <si>
    <t>A molecular dynamics study of fuel droplet evaporation in sub- and supercritical conditions</t>
  </si>
  <si>
    <t>A spatially explicit data-driven approach to calculating commodity-specific shipping emissions per vessel</t>
  </si>
  <si>
    <t>Three step synthesis of benzylacetone and 4-(4-methoxyphenyl)butan-2-one in flow using micropacked bed reactors</t>
  </si>
  <si>
    <t>3D printing of asphalt and its effect on mechanical properties</t>
  </si>
  <si>
    <t>Stiffness memory nanohybrid scaffolds generated by indirect 3D printing for biologically responsive soft implants</t>
  </si>
  <si>
    <t>Stiffness memory of indirectly 3D-printed elastomer nanohybrid regulates chondrogenesis and osteogenesis of human mesenchymal stem cells</t>
  </si>
  <si>
    <t>Enhanced deviant responses in patterned relative to random sound sequences</t>
  </si>
  <si>
    <t>Parental age and offspring leukocyte telomere length and attrition in midlife: Evidence from the 1946 British birth cohort</t>
  </si>
  <si>
    <t>Multi-objective Optimisation for Biopharmaceutical Manufacturing under Uncertainty</t>
  </si>
  <si>
    <t>Fast genetic algorithm approaches to solving discrete-time mixed integer linear programming problems of capacity planning and scheduling of biopharmaceutical manufacture</t>
  </si>
  <si>
    <t>Data of a stiffness softening mechanism effect on proliferation and differentiation of a human bone marrow derived mesenchymal stem cell line towards the chondrogenic and osteogenic lineages</t>
  </si>
  <si>
    <t>Rats can predict aversiveness of Active Pharmaceutical Ingredients</t>
  </si>
  <si>
    <t>Chest radiographs versus computed tomography for the Detection of RIb FracTures in children (DRIFT Study): an international multi-reader diagnostic accuracy study</t>
  </si>
  <si>
    <t>Heteromeric RNP assembly at LINEs controls lineage-specific RNA processing</t>
  </si>
  <si>
    <t>A head-mounted camera system integrates detailed behavioral monitoring with multichannel electrophysiology in freely moving mice</t>
  </si>
  <si>
    <t>Radiotherapy to the primary tumour for newly-diagnosed, metastatic prostate cancer: A randomised controlled phase III trial (STAMPEDE)</t>
  </si>
  <si>
    <t>SGLT2 inhibitor, Canagliflozin, attenuates myocardial infarction in the diabetic and non-diabetic heart</t>
  </si>
  <si>
    <t>Fine–Scale Structure in Cometary Dust Tails I: Analysis of Striae in Comet C/2006 P1 (McNaught) through Temporal Mapping</t>
  </si>
  <si>
    <t>Experimental studies on droplet formation in a flow-focusing microchannel in the presence of surfactants</t>
  </si>
  <si>
    <t>The Arms Race: Adversarial Search Defeats Entropy used to Detect Malware</t>
  </si>
  <si>
    <t>Development of a Flat Membrane Microchannel Packed-Bed Reactor for Scalable Aerobic Oxidation of Benzyl Alcohol in Flow</t>
  </si>
  <si>
    <t>The role of floating offshore wind in a renewable focused electricity system for Great Britain in 2050</t>
  </si>
  <si>
    <t>CSF pro-orexin and amyloid--38 expression in Alzheimer's disease and frontotemporal dementia</t>
  </si>
  <si>
    <t>Participatory decision-support model in the context of building structural design embedding BIM with QFD</t>
  </si>
  <si>
    <t>Mesoscopic simulation of nonequilibrium detonation with discrete Boltzmann method</t>
  </si>
  <si>
    <t>Plasma Androgen Receptor and Docetaxel for Metastatic Castration-resistant Prostate</t>
  </si>
  <si>
    <t>Joint registration and synthesis using a probabilistic model for alignment of MRI and histological sections</t>
  </si>
  <si>
    <t>Investigation of ZSM-5 Catalysts for Dimethylether Conversion Using Inelastic Neutron Scattering</t>
  </si>
  <si>
    <t>Fast Sampling from Wiener Posteriors for Image Data with Dataflow Engines</t>
  </si>
  <si>
    <t>Automated specification of steel reinforcement to support the optimisation of RC floors</t>
  </si>
  <si>
    <t>Older adults fail to form stable task representations during model-based reversal inference</t>
  </si>
  <si>
    <t>BOLD mapping of human epileptic spikes recorded during simultaneous intracranial EEG-fMRI: The impact of automated spike classification</t>
  </si>
  <si>
    <t>In vivo visualization of age-related differences in the locus coeruleus</t>
  </si>
  <si>
    <t>Lifestyle and risk of absence from work due to specific diagnoses: A multi-cohort study</t>
  </si>
  <si>
    <t>A Model for the Formation of Gold Nanoparticles in the Citrate Synthesis Method</t>
  </si>
  <si>
    <t>A comparison of standard and realistic curing conditions of natural hydraulic lime repointing mortar for damp masonry: impact on laboratory evaluation</t>
  </si>
  <si>
    <t>Comparative analysis of H2-diesel co-combustion in a single cylinder engine and a chassis dynamometer vehicle</t>
  </si>
  <si>
    <t>Experimental Demonstration of an Ultra-low Latency Control Plane for Optical Packet Switching in Data Center Networks</t>
  </si>
  <si>
    <t>Capillaries for water management in polymer electrolyte membrane fuel cells</t>
  </si>
  <si>
    <t>Soliton solutions in geometrically nonlinear Cosserat micropolar elasticity with large deformations</t>
  </si>
  <si>
    <t>Gut reaction: Impact of systemic diseases on gastrointestinal physiology and drug absorption</t>
  </si>
  <si>
    <t>Targeting the proteostasis network in Huntington’s disease</t>
  </si>
  <si>
    <t>Journey history reconstruction from the soils and sediments on footwear: An empirical approach</t>
  </si>
  <si>
    <t>Spatiotemporal analysis for detection of pre-symptomatic shape changes in neurodegenerative diseases: initial application to the GENFI cohort</t>
  </si>
  <si>
    <t>Industrial characteristics and air emissions: long-term determinants in the UK manufacturing sector</t>
  </si>
  <si>
    <t>Effects of rising amyloid beta on hippocampal synaptic transmission, microglial response and cognition in  APP(Swe)/PSEN1(M146V) transgenic mice</t>
  </si>
  <si>
    <t>Colorectal Cancer Ascertainment Through Cancer Registries, Hospital Episode Statistics, And Self-Reporting Compared to Confirmation by Clinician: A Cohort Study Nested Within the UK Collaborative Trial of Ovarian Cancer Screening (UKCTOCS)</t>
  </si>
  <si>
    <t>Labour Supply and Taxation with Restricted Choices</t>
  </si>
  <si>
    <t>Differences In The Upslope Of The Precordial Body Surface ECG Twave Reflect Right To Left Dispersion Of Repolarization In The Intact Human Heart</t>
  </si>
  <si>
    <t>'There is no point giving cash to women who don't spend it the way they are told to spend it' – Exploring women's agency over cash in a combined participatory women's groups and cash transfer programme to improve low birthweight in rural Nepal</t>
  </si>
  <si>
    <t>Operando HERFD-XANES/XES studies reveal differences in the activity of Fe-species in MFI and CHA structures for the standard selective catalytic reduction of NO with NH3</t>
  </si>
  <si>
    <t>Visualization of Liquid Water in a Lung-Inspired Flow-Field based Polymer Electrolyte Membrane Fuel Cell via Neutron Radiography</t>
  </si>
  <si>
    <t>Periprosthetic fracture fixation of the femur following total hip arthroplasty: A review of biomechanical testing – Part II</t>
  </si>
  <si>
    <t>Impaired LXRα phosphorylation attenuates progression of fatty liver disease</t>
  </si>
  <si>
    <t>Dynamic displacement vector interacts with tactile localization</t>
  </si>
  <si>
    <t>Coordinated emergence of hippocampal replay and theta sequences during post-natal development</t>
  </si>
  <si>
    <t>Non-invasive MRI of brain clearance pathways using multiple echo time arterial spin labelling: an aquaporin-4 study</t>
  </si>
  <si>
    <t>Perceptions of road traffic conditions along with their reported impacts on walking are associated with wellbeing</t>
  </si>
  <si>
    <t>Exceptional supercapacitor performance from optimized oxidation of graphene-oxide</t>
  </si>
  <si>
    <t>Amygdalar subnuclei are differentially affected in the different genetic and pathological forms of frontotemporal dementia</t>
  </si>
  <si>
    <t>SSPALS: A tool for studying positronium</t>
  </si>
  <si>
    <t>Combustion and emissions characteristics of date pit methyl ester in a single cylinder direct injection diesel engine</t>
  </si>
  <si>
    <t>Household air pollution in Nairobi's slums: A long-term policy evaluation using participatory system dynamics</t>
  </si>
  <si>
    <t>Survival of single positive thymocytes depends upon developmental control of RIPK1 kinase signaling by the IKK complex independent of NF-ÎºB</t>
  </si>
  <si>
    <t>Pond management enhances the local abundance and species richness of farmland bird communities</t>
  </si>
  <si>
    <t>Nonrigid reconstruction of 3D breast surfaces with a low-cost RGBD camera for surgical planning and aesthetic evaluation</t>
  </si>
  <si>
    <t>Indigenous Mountain People's Risk Perception to Environmental Hazards in Border Conflict Areas</t>
  </si>
  <si>
    <t>Development data associated with effects of stiffness softening of 3D-TIPS elastomer nanohybrid scaffolds on tissue ingrowth, vascularization and inflammation in vivo</t>
  </si>
  <si>
    <t>Earth system impacts of the European arrival and Great Dying in the Americas after 1492</t>
  </si>
  <si>
    <t>Spatio-temporal changes in terrestrial water storage in the Himalayan river basins and risks to water security in the region: a review</t>
  </si>
  <si>
    <t>Cerebral lateralisation during signed and spoken language production in children born deaf</t>
  </si>
  <si>
    <t>Polarization of Myosin II refines tissue material properties to buffer mechanical stress</t>
  </si>
  <si>
    <t>Capturing the distributional impacts of long-term low-carbon transitions</t>
  </si>
  <si>
    <t>O-band InAs/GaAs quantum dot laser monolithically integrated on exact (0 0 1) Si substrate</t>
  </si>
  <si>
    <t>Paternal Psychological Distress and Child Problem Behavior from Early Childhood to Middle Adolescence</t>
  </si>
  <si>
    <t>Value of energy storage aggregation to the electricity system</t>
  </si>
  <si>
    <t>Direction of TDCS current flow in human sensorimotor cortex influences behavioural learning</t>
  </si>
  <si>
    <t>Process Mapping of Vaccines: Understanding the limitations in current response to emerging epidemic threats</t>
  </si>
  <si>
    <t>Adjusted Method to Calculate an Electric Wheelchair Power Cycle: Fuel Cell Implementation Example</t>
  </si>
  <si>
    <t>A cluster randomised controlled trial of community groups or mobile messaging to prevent and control diabetes and intermediate hyperglycaemia in Bangladesh</t>
  </si>
  <si>
    <t>Autism and schizophrenia associated CYFIP1 regulates the balance of synaptic excitation and inhibition</t>
  </si>
  <si>
    <t>An ‘isolated diffusion’ gravimetric calibration procedure for radar and microwave moisture measurement in porous building stone</t>
  </si>
  <si>
    <t>An expanded conformation of an antibody Fab region by X-ray scattering, molecular dynamics and smFRET identifies an aggregation mechanism</t>
  </si>
  <si>
    <t>Global crop output and irrigation water requirements under a changing climate</t>
  </si>
  <si>
    <t>A Randomized Trial Directly Comparing Ventral Capsule and Anteromedial Subthalamic Nucleus Stimulation in Obsessive-Compulsive Disorder: Clinical and Imaging Evidence for Dissociable Effects</t>
  </si>
  <si>
    <t>The semiotic diversity of doing reference in a deaf signed language</t>
  </si>
  <si>
    <t>Modelling and experiments to identify high-risk failure scenarios for testing the safety of lithium-ion cells</t>
  </si>
  <si>
    <t>Adversarial training with cycle consistency for unsupervised super-resolution in endomicroscopy</t>
  </si>
  <si>
    <t>A pseudospectral method for solution of the radiative transport equation</t>
  </si>
  <si>
    <t>Metacognition across sensory modalities: vision, warmth, and nociceptive pain</t>
  </si>
  <si>
    <t>Stromal cell-derived factor-1α signals via the endothelium to protect the heart against ischaemia-reperfusion injury</t>
  </si>
  <si>
    <t>Five-year versus risk-category-specific screening intervals for cardiovascular disease prevention: a cohort study</t>
  </si>
  <si>
    <t>Coenzyme A and protein CoAlation levels are regulated in response to oxidative stress and during morphogenesis in Dictyostelium discoideum</t>
  </si>
  <si>
    <t>Combined Notch and PDGF Signaling Enhances Migration and Expression of Stem Cell Markers while Inducing Perivascular Cell Features in Muscle Satellite Cells</t>
  </si>
  <si>
    <t>Oxidative stress triggers selective tRNA retrograde transport in human cells during integrated stress response</t>
  </si>
  <si>
    <t>Inhibition of EGFR, HER2, and HER3 signalling in patients with colorectal cancer wild-type for BRAF, PIK3CA, KRAS, and NRAS (FOCUS4-D): a phase 2-3 randomised trial</t>
  </si>
  <si>
    <t>Potential energy surface, dipole moment surface and the intensity calculations for the 10 µm, 5 µm and 3 µm bands of ozone</t>
  </si>
  <si>
    <t>Effect of ready-to-use supplementary food on mortality in severely immunocompromised HIV-infected individuals in Africa initiating antiretroviral therapy (REALITY): an open-label, parallel-group, randomised controlled trial</t>
  </si>
  <si>
    <t>Belonging and Belongings: On Migrant and Nomadic Heritages in and for the Anthropocene</t>
  </si>
  <si>
    <t>Estimating snow depth over Arctic sea ice from calibrated dual-frequency radar freeboards</t>
  </si>
  <si>
    <t>A systematic approach to mapping longitudinal data usage: Reflections on tracking Millennium Cohort Study activity</t>
  </si>
  <si>
    <t>Therapeutic expression of human clotting factors IX and X following adeno-associated viral vector-mediated intrauterine gene transfer in early-gestation fetal macaques</t>
  </si>
  <si>
    <t>Unravelling the mechanisms of cutaneous graft-versus-host disease</t>
  </si>
  <si>
    <t>IL-15 overcomes hepatocellular carcinoma-induced NK cell dysfunction</t>
  </si>
  <si>
    <t>Observing Without Acting: A Balance of Excitation and Suppression in the Human Corticospinal Pathway?</t>
  </si>
  <si>
    <t>Variability and predictors of response to continuous theta burst stimulation: a TMS-EEG study</t>
  </si>
  <si>
    <t>Estimation of Diabetic Retinal Microaneurysm Perfusion Parameters Based on Computational Fluid Dynamics Modeling of Adaptive Optics Scanning Laser Ophthalmoscopy</t>
  </si>
  <si>
    <t>Functional connectivity alterations reveal complex mechanisms based on clinical and radiological status in mild relapsing remitting multiple sclerosis</t>
  </si>
  <si>
    <t>T Cell / B Cell Collaboration and Autoimmunity: An Intimate Relationship</t>
  </si>
  <si>
    <t>How many clocks, how many times? On the sensory basis and computational challenges of circadian systems</t>
  </si>
  <si>
    <t>Investigation of the Pattern of the Haemodynamic Response as Measured by Functional Near-Infrared Spectroscopy (fNIRS) Studies in Newborns, Less than a Month Old: a Systematic Review</t>
  </si>
  <si>
    <t>Modelling Skeletal Muscle Laminopathies Using Human Induced Pluripotent Stem Cells Carrying Disease-Causing LMNA mutations</t>
  </si>
  <si>
    <t>Prominent changes in cerebro-cerebellar functional connectivity during continuous cognitive processing</t>
  </si>
  <si>
    <t>Impact of language experience on attention to faces in infancy: Evidence from unimodal and bimodal bilingual infants</t>
  </si>
  <si>
    <t>Synapse type-dependent expression of calcium-permeable AMPA receptors</t>
  </si>
  <si>
    <t>Towards the language oscillogenome</t>
  </si>
  <si>
    <t>PEGylated Domain I of beta-2-glycoprotein I inhibits the binding, coagulopathic and thrombogenic properties of IgG from patients with the antiphospholipid syndrome</t>
  </si>
  <si>
    <t>Sensitivity of speech output to delayed auditory feedback in primary progressive aphasias</t>
  </si>
  <si>
    <t>Neuropeptidergic systems in pluteus larvae of the sea urchin Strongylocentrotus purpuratus: neurochemical complexity in a “simple” nervous system</t>
  </si>
  <si>
    <t>Identification of Kinases and Phosphatases That Regulate ATG4B Activity by siRNA and Small Molecule Screening in Cells</t>
  </si>
  <si>
    <t>Deficient Wnt signaling and synaptic vulnerability in Alzheimer’s disease: emerging roles for the LRP6 receptor</t>
  </si>
  <si>
    <t>Soluble fibrinogen triggers non-cell autonomous ER stress-mediated microglial-induced neurotoxicity</t>
  </si>
  <si>
    <t>Reducing Salt Intake and Exercising Regularly: Implications From Molecular Dynamics Simulations of Endothelial Glycocalyx</t>
  </si>
  <si>
    <t>Circulating Senescent T Cells Are Linked To Systemic Inflammation And Lesion Size During Human Cutaneous Leishmaniasis</t>
  </si>
  <si>
    <t>Study the longitudinal in vivo and cross-sectional ex vivo brain volume difference on mouse model of tauopathy using automated MRI structural parcellation</t>
  </si>
  <si>
    <t>Chronic Subthalamic Nucleus Stimulation in Parkinson's Disease: Optimal Frequency for Gait Depends on Stimulation Site and Axial Symptoms</t>
  </si>
  <si>
    <t>Clinical applications for diffusion MRI and tractography of cranial nerves within the posterior fossa: a systematic review</t>
  </si>
  <si>
    <t>How could children’s storybooks promote empathy? A conceptual framework based on developmental psychology and literary theory</t>
  </si>
  <si>
    <t>Using Mg isotopes to estimate natural calcite precipitation rates during the 2010 Eyjafjallajökull eruption</t>
  </si>
  <si>
    <t>A double-blind placebo-controlled crossover study of the effect of beetroot juice containing dietary nitrate on aortic and brachial blood pressure over 24 hours</t>
  </si>
  <si>
    <t>Arterial spin labeling reveals disrupted brain networks and functional connectivity in drug-resistant temporal epilepsy</t>
  </si>
  <si>
    <t>The Success and Failure of the Schwann Cell Response to Nerve Injury</t>
  </si>
  <si>
    <t>Variations in the human phagosomal environment of human neutrophils and mononuclear phagocyte subsets</t>
  </si>
  <si>
    <t>Schwann cell precursors; multipotent glial cells in embryonic nerves</t>
  </si>
  <si>
    <t>Mesenchymal Stromal Cell derived Extracellular Vesicles reduce Hypoxia-Ischaemia Induced Perinatal Brain Injury</t>
  </si>
  <si>
    <t>Fix your membrane receptor imaging: Actin cytoskeleton and CD4 membrane organization disruption by chemical fixation</t>
  </si>
  <si>
    <t>An integrated experimental and economic evaluation of cell therapy affinity purification technologies</t>
  </si>
  <si>
    <t>Clustering Superparamagnetic Iron Oxide Nanoparticles Produces Organ Targeted High Contrast Magnetic Resonance Images</t>
  </si>
  <si>
    <t>Capacity Lower Bounds of the Noncentral Chi-Channel with Applications to Soliton Amplitude Modulation</t>
  </si>
  <si>
    <t>Deep D-bar: Real time Electrical Impedance Tomography Imaging with Deep Neural Networks</t>
  </si>
  <si>
    <t>The Gaussian Noise Model in the Presence of Inter-channel Stimulated Raman Scattering</t>
  </si>
  <si>
    <t>A Multichannel High-Frequency Power-Isolated Neural Stimulator With Crosstalk Reduction</t>
  </si>
  <si>
    <t>MIMO Radar and Cellular Coexistence: A Power-Efficient Approach Enabled by Interference Exploitation</t>
  </si>
  <si>
    <t>Non-Orthogonal Narrowband Internet of Things: A Design for Saving Bandwidth and Doubling the Number of Connected Devices</t>
  </si>
  <si>
    <t>A Low-Power, Wireless, Capacitive Sensing Frontend Based on a Self-Oscillating Inductive Link</t>
  </si>
  <si>
    <t>Nonlinearity-free Coherent Transmission in Hollow-Core Antiresonant Fiber</t>
  </si>
  <si>
    <t>DeepIGeoS: A Deep Interactive Geodesic Framework for Medical Image Segmentation</t>
  </si>
  <si>
    <t>Symbol Error Rate Minimization Precoding for Interference Exploitation</t>
  </si>
  <si>
    <t>Joint Beamforming and Power Optimization for D2D Underlaying Cellular Networks</t>
  </si>
  <si>
    <t>Practical Inductive Link Design for Biomedical Wireless Power Transfer: A Tutorial</t>
  </si>
  <si>
    <t>Optical Frequency Tuning for Coherent THz Wireless Signals</t>
  </si>
  <si>
    <t>Towards Dual-functional Radar-Communication Systems: Optimal Waveform Design</t>
  </si>
  <si>
    <t>SEGUE: a Speedy rEgion-Growing algorithm for Unwrapping Estimated phase</t>
  </si>
  <si>
    <t>Secure Two-Way Transmission via Wireless-Powered Untrusted Relay and External Jammer</t>
  </si>
  <si>
    <t>Energy Efficient SWIPT: From Fully-Digital to Hybrid Analog-Digital Beamforming</t>
  </si>
  <si>
    <t>Comparison of Low Complexity Coherent Receivers for UDWDM-PONs ($λ$-to-the-user)</t>
  </si>
  <si>
    <t>Robust Energy Harvesting FD Transmission: Interference Suppression vs Exploitation</t>
  </si>
  <si>
    <t>Wireless Powered Dense Cellular Networks: How Many Small Cells Do We Need?</t>
  </si>
  <si>
    <t>A method for measuring the directional response of ultrasound receivers in the range 0.3 MHz to 80 MHz using a laser generated ultrasound source</t>
  </si>
  <si>
    <t>Rapid Spatial Mapping of Focused Ultrasound Fields Using a Planar FabryProt Sensor</t>
  </si>
  <si>
    <t>Digital Linearization of Direct-Detection Transceivers for Spectrally-Efficient 100 Gb/s/lambda WDM Metro Networking</t>
  </si>
  <si>
    <t>The Impact of Transceiver Noise on Digital Nonlinearity Compensation</t>
  </si>
  <si>
    <t>Articulated Multi-Instrument 2D Pose Estimation Using Fully Convolutional Networks</t>
  </si>
  <si>
    <t>The Effect of Transition Type in Multi-View 360 Media</t>
  </si>
  <si>
    <t>Characterization and Testing of a Micro-g Whispering Gallery Mode Optomechanical Accelerometer</t>
  </si>
  <si>
    <t>CMOS Image Sensor for Lateral Flow Immunoassay Readers</t>
  </si>
  <si>
    <t>A Non-Linear Feedback Current Driver With Automatic Phase Compensation for Bioimpedance Applications</t>
  </si>
  <si>
    <t>Edge Caching in Dense Heterogeneous Cellular Networks with Massive MIMO Aided Self-backhaul</t>
  </si>
  <si>
    <t>Equivalent-Source Acoustic Holography for Projecting Measured Ultrasound Fields through Complex Media</t>
  </si>
  <si>
    <t>60-GHz Transmission Link Using Uni-Traveling Carrier Photodiodes at the Transmitter and the Receiver</t>
  </si>
  <si>
    <t>Single sideband signals for phase noise mitigation in wireless THz-over-fibre systems</t>
  </si>
  <si>
    <t>Inference of Cerebrovascular Topology With Geodesic Minimum Spanning Trees</t>
  </si>
  <si>
    <t>Real-Time Collision Detection for Deformable Characters with Radial Fields</t>
  </si>
  <si>
    <t>Optical Injection-Locked Directly-Modulated Lasers for Dispersion Pre-compensated Direct-Detection Transmission</t>
  </si>
  <si>
    <t>Partial CSI Acquisition for Size-Constrained Massive MIMO Systems with User Mobility</t>
  </si>
  <si>
    <t>Optical phase lock loop as high-quality tuneable filter for optical frequency comb line selection</t>
  </si>
  <si>
    <t>Massive MIMO 1-Bit DAC Transmission: A Low-Complexity Symbol Scaling Approach</t>
  </si>
  <si>
    <t>Interference Exploitation Precoding Made Practical: Optimal Closed-Form Solutions for PSK Modulations</t>
  </si>
  <si>
    <t>Evaluation of Haptic Feedback on Bimanually Teleoperated Laparoscopy for Endometriosis Surgery</t>
  </si>
  <si>
    <t>Secure SWIPT by Exploiting Constructive Interference and Artificial Noise</t>
  </si>
  <si>
    <t>Interference Exploitation in Full Duplex Communications: Trading Interference Power for Both Uplink and Downlink Power Savings</t>
  </si>
  <si>
    <t>Deployment Strategies of Multiple Aerial BSs for User Coverage and Power Efficiency Maximization</t>
  </si>
  <si>
    <t>Cognitive radio made practical: Forward-Lookingness and Calculated Competition</t>
  </si>
  <si>
    <t>An ASIC for Recording and Stimulation in Stacked Microchannel Neural Interfaces</t>
  </si>
  <si>
    <t>A Closed-Form Approximation of the Gaussian Noise Model in the Presence of Inter-Channel Stimulated Raman Scattering</t>
  </si>
  <si>
    <t>Design and analysis of beam steering multicore fiber optical switches</t>
  </si>
  <si>
    <t>A Deep Learning Approach to Infer Employment Status of Passengers by Using Smart Card Data</t>
  </si>
  <si>
    <t>Waveform and Space Precoding for Next Generation Downlink Narrowband IoT</t>
  </si>
  <si>
    <t>Experimental Demonstration of Spectrally Efficient Frequency Division Multiplexing Transmissions at E-Band</t>
  </si>
  <si>
    <t>Pneumatically Attachable Flexible Rails for Track-Guided Ultrasound Scanning in Robotic-Assisted Partial Nephrectomy - A Preliminary Design Study</t>
  </si>
  <si>
    <t>Optimal Power Allocation by Imperfect Hardware Analysis in Untrusted Relaying Networks</t>
  </si>
  <si>
    <t>Type-II InAs/GaAsSb quantum dot solar cells with GaAs interlayer</t>
  </si>
  <si>
    <t>Constructive Interference Based Secure Precoding: A New Dimension in Physical Layer Security</t>
  </si>
  <si>
    <t>Model-Based Learning for Accelerated, Limited-View 3-D Photoacoustic Tomography</t>
  </si>
  <si>
    <t>The learning value of personalization in children’s reading recommendation systems: What can we learn from Papert's constructionism?</t>
  </si>
  <si>
    <t>Functional emulation of high resolution tsunami modelling over Cascadia</t>
  </si>
  <si>
    <t>Plasma evolution within an erupting coronal cavity</t>
  </si>
  <si>
    <t>The Role of Proton Cyclotron Resonance as a Dissipation Mechanism in Solar Wind Turbulence: A Statistical Study at Ion-kinetic Scales</t>
  </si>
  <si>
    <t>Anatomically realistic ultrasound phantoms using gel wax with 3D printed moulds</t>
  </si>
  <si>
    <t>Variational Gaussian Approximation for Poisson Data</t>
  </si>
  <si>
    <t>Solving ill-posed control problems by stabilized finite element methods: an alternative to Tikhonov regularization</t>
  </si>
  <si>
    <t>Intrinsic Electron Trapping in Amorphous Oxide</t>
  </si>
  <si>
    <t>Engineering the spin polarization of one-dimensional electrons</t>
  </si>
  <si>
    <t>Ballistic Josephson junctions based on CVD graphene</t>
  </si>
  <si>
    <t>Characterising the frequency response of impedance changes during evoked physiological activity in the rat brain</t>
  </si>
  <si>
    <t>A population Study of Gaseous Exoplanets</t>
  </si>
  <si>
    <t>Coronal Elemental Abundances in Solar Emerging Flux Regions</t>
  </si>
  <si>
    <t>The Triggering of the 2014 March 29 Filament Eruption</t>
  </si>
  <si>
    <t>Intrinsic Charge Trapping in Amorphous Oxide Films: Status and Challenges</t>
  </si>
  <si>
    <t>Laser photoexcitation of Rydberg states in helium with n &gt; 400</t>
  </si>
  <si>
    <t>A hierarchical Bayesian perspective on majorization-minimization for non-convex sparse regression: application to M/EEG source imaging</t>
  </si>
  <si>
    <t>The Effects of Image Homogenisation on Simulated Transcranial Ultrasound Propagation</t>
  </si>
  <si>
    <t>Synthetic spectra of BeH, BeD and BeT for emission modelling in JET plasmas</t>
  </si>
  <si>
    <t>Optimized I-values for the use with the Bragg additivity rule and their impact on proton stopping power and range uncertainty</t>
  </si>
  <si>
    <t>How to Suppress Dark States in Quantum Networks and Bio-Engineered Structures</t>
  </si>
  <si>
    <t>Two-colour In0.5Ga0.5As quantum dot infrared photodetectors on silicon</t>
  </si>
  <si>
    <t>Frequency dependent characterisation of impedance changes during epileptiform activity in a rat model of epilepsy</t>
  </si>
  <si>
    <t>Imaging fast neural traffic at fascicular level with electrical impedance tomography: proof of principle in rat sciatic nerve</t>
  </si>
  <si>
    <t>Determining the Kappa Distributions of Space Plasmas from Observations in a Limited Energy Range</t>
  </si>
  <si>
    <t>Bragg coherent diffraction imaging of iron diffusion into gold nanocrystals</t>
  </si>
  <si>
    <t>Bayesian Inference of the Rates of Surface Reactions in Icy Mantles</t>
  </si>
  <si>
    <t>Sequential Eruptions Triggered by Flux Emergence: Observations and Modeling</t>
  </si>
  <si>
    <t>ExoGAN: Retrieving Exoplanetary Atmospheres Using Deep Convolutional Generative Adversarial Networks</t>
  </si>
  <si>
    <t>MARVEL Analysis of the Measured High-resolution Rovibronic Spectra of 90Zr16O</t>
  </si>
  <si>
    <t>Modelling Non-Markovian Quantum Processes with Recurrent Neural Networks</t>
  </si>
  <si>
    <t>Apparatus to investigate the insulation impedance and accelerated life-testing of neural interfaces</t>
  </si>
  <si>
    <t>Electrode fabrication and interface optimization for imaging of evoked peripheral nervous system activity with electrical impedance tomography (EIT)</t>
  </si>
  <si>
    <t>Electron induced nanoscale engineering of rutile TiO2 surfaces</t>
  </si>
  <si>
    <t>Sub-cycle attosecond control in frustrated double ionization of molecules</t>
  </si>
  <si>
    <t>Revealing cracks inside conductive bodies by electric surface measurements</t>
  </si>
  <si>
    <t>Levitated optomechanics with a fiber Fabry-Perot interferometer</t>
  </si>
  <si>
    <t>Tsunami Design Procedures for Engineered Buildings: A Critical Review</t>
  </si>
  <si>
    <t>Characterising existing buildings as material banks (E-BAMB) to enable component reuse</t>
  </si>
  <si>
    <t>The hidden role of the subsurface for cities</t>
  </si>
  <si>
    <t>Detection and Localisation of Hesitant Steps in People with Alzheimer's Disease Navigating Routes of Varying Complexity</t>
  </si>
  <si>
    <t>Cognitive Ageing</t>
  </si>
  <si>
    <t>Radiation-driven rotational motion of nanoparticles</t>
  </si>
  <si>
    <t>Investigation of high-pressure planetary ices by cryo-recovery. II. Highpressure apparatus, examples, and a new high-pressure phase of MgSO4_x0003_5H2O</t>
  </si>
  <si>
    <t>Investigation of high-pressure planetary ices by cryo-recovery. I. An apparatus for X-ray powder diffraction from 40–315 K, allowing ‘cold loading’ of samples</t>
  </si>
  <si>
    <t>The thermal expansion of gold: point defect concentrations and pre-melting in a face-centred cubic metal</t>
  </si>
  <si>
    <t>Hippocampal subfield volumetry: differential pattern of atrophy in different forms of genetic frontotemporal dementia</t>
  </si>
  <si>
    <t>Reservoirs of faecal indicator bacteria in well-head hand pumps in Bangladesh</t>
  </si>
  <si>
    <t>Breast, prostate and colorectal cancer survivors’ experiences of using publicly available physical activity mobile apps: a
qualitative study</t>
  </si>
  <si>
    <t>Use of a low cost, chest-mounted accelerometer to evaluate transfer skills of wheelchair users during everyday activities</t>
  </si>
  <si>
    <t>Developing a Data Dashboard for Population Health Surveillance: Widening Access to Clinical Trial Findings</t>
  </si>
  <si>
    <t>Biocytin recovery and reconstructions in 2D and 3D of filled hippocampal CA2 interneurones</t>
  </si>
  <si>
    <t>An FDA-Approved Drug Screen for Compounds Influencing Craniofacial Skeletal Development and Craniosynostosis</t>
  </si>
  <si>
    <t>Feasibility of post-mortem imaging assessment of brain: liver volume ratios with pathological validation</t>
  </si>
  <si>
    <t>Participatory planning and major infrastructure: experiences in renewable energy regulation</t>
  </si>
  <si>
    <t>An optimized collagen-fibrin blend engineered neural tissue promotes peripheral nerve repair</t>
  </si>
  <si>
    <t>Age-related seroprevalence of antibodies against AAV-LK03 in a UK population cohort</t>
  </si>
  <si>
    <t>Combined skin and muscle DNA priming provides enhanced humoral responses to an HIV-1 clade C envelope vaccine</t>
  </si>
  <si>
    <t>CXCR4 Antagonism to Treat Delayed Fracture Healing</t>
  </si>
  <si>
    <t>A Bayesian dynamic method to estimate the thermophysical properties of building elements in all seasons, orientations and with reduced error</t>
  </si>
  <si>
    <t>Support needs and experiences of people bereaved by suicide: qualitative findings from a cross-sectional British study of bereaved young adults</t>
  </si>
  <si>
    <t>The impact of suicide bereavement on educational and occupational functioning: a qualitative study of 460 bereaved adults</t>
  </si>
  <si>
    <t>Symmetry Adaptation of the Rotation-Vibration Theory for Linear Molecules</t>
  </si>
  <si>
    <t>Handheld real-time LED-based photoacoustic and ultrasound imaging system for accurate visualization of clinical metallic needles and superficial vasculature to guide minimally invasive procedures</t>
  </si>
  <si>
    <t>Emergence of Quantum Phase-Slip Behaviour in Superconducting NbN Nanowires: DC Electrical Transport and Fabrication Technologies</t>
  </si>
  <si>
    <t>Finding common ground between UK based and Chinese approaches to earthen heritage conservation</t>
  </si>
  <si>
    <t>Insights into the influence of specific splicing events on the structural organization of LRRK2</t>
  </si>
  <si>
    <t>The microbiome and radiation induced-bowel injury: evidence for potential mechanistic role in disease pathogenesis</t>
  </si>
  <si>
    <t>Time-resolved tomographic quantification of the microstructural evolution of ice cream</t>
  </si>
  <si>
    <t>Ranking the impact of different tests on a hypothesis in a Bayesian network</t>
  </si>
  <si>
    <t>Cross-Laminated Secondary Timber: Experimental Testing and Modelling the Effect of Defects and Reduced Feedstock Properties</t>
  </si>
  <si>
    <t>Does the Mediterranean diet protect against stress-induced inflammatory activation in European adolescents? The HELENA Study</t>
  </si>
  <si>
    <t>Field Evaluation of a Portable Whispering Gallery Mode Accelerometer</t>
  </si>
  <si>
    <t>Development and evaluation of a degree of hybridisation identification strategy for a fuel cell supercapacitor hybrid bus</t>
  </si>
  <si>
    <t>ZIF-8 derived hollow carbon for efficient adsorption of antibiotics</t>
  </si>
  <si>
    <t>Left-behind children and risk of unintentional injury in rural China – a cross-sectional survey</t>
  </si>
  <si>
    <t>A Risk-Based Approach to Shelter Resilience following Flood and Typhoon Damage in Rural Philippines</t>
  </si>
  <si>
    <t>Coupled molecular dynamics mediate long- and short-range epistasis between mutations that affect stability and aggregation kinetics</t>
  </si>
  <si>
    <t>Exploiting correlated molecular-dynamics networks to counteract enzyme activity-stability trade-off</t>
  </si>
  <si>
    <t>Magnetic control of graphitic microparticles in aqueous solutions</t>
  </si>
  <si>
    <t>Assessing the relative contribution of economic, political and environmental factors on past conflict and displacement of people in East Africa</t>
  </si>
  <si>
    <t>Tissue-specific transcriptome profiling of Drosophila reveals roles for GATA transcription factors in longevity by dietary restriction</t>
  </si>
  <si>
    <t>Are BMI and inflammatory markers independently associated with physical fatigability in old age?</t>
  </si>
  <si>
    <t>Regimes of Flow over Complex Structures of Endothelial Glycocalyx: A Molecular Dynamics Simulation Study</t>
  </si>
  <si>
    <t>A new family of periplasmic-binding proteins that sense arsenic oxyanions</t>
  </si>
  <si>
    <t>Multi-frequency electrical impedance tomography and neuroimaging data in stroke patients</t>
  </si>
  <si>
    <t>Intron retention and nuclear loss of SFPQ are molecular hallmarks of ALS</t>
  </si>
  <si>
    <t>The effects of cannabidiol on impulsivity and memory during abstinence in cigarette dependent smokers</t>
  </si>
  <si>
    <t>Learning hard quantum distributions with variational autoencoders</t>
  </si>
  <si>
    <t>Automatic Cone Photoreceptor Localisation in Healthy and Stargardt Afflicted Retinas Using Deep Learning</t>
  </si>
  <si>
    <t>Association of circulating metabolites with healthy diet and risk of cardiovascular disease: analysis of two cohort studies</t>
  </si>
  <si>
    <t>Lifetime cognition and midlife blood metabolites: findings from a British birth cohort</t>
  </si>
  <si>
    <t>A parthenogenetic quasi-program causes teratoma-like tumors during aging in wild-type C. elegans</t>
  </si>
  <si>
    <t>Diazepam-induced loss of inhibitory synapses mediated by PLCδ/ Ca2+/calcineurin signalling downstream of GABAA receptors</t>
  </si>
  <si>
    <t>A single cell high content assay detects mitochondrial dysfunction in iPSC-derived neurons with mutations in SNCA</t>
  </si>
  <si>
    <t>The liquid politics of an urban age</t>
  </si>
  <si>
    <t>Individual and combined effects of delta-9-tetrahydrocannabinol and cannabidiol on psychotomimetic symptoms and memory function</t>
  </si>
  <si>
    <t>Hypokalaemic periodic paralysis and myotonia in a patient with homozygous mutation p.R1451L in NaV1.4</t>
  </si>
  <si>
    <t>The Life Skills of Older Americans: Association with Economic, Psychological, Social, and Health Outcomes</t>
  </si>
  <si>
    <t>Structural cortical network reorganization associated with early conversion to multiple sclerosis</t>
  </si>
  <si>
    <t>Ultra-rapid, sensitive and specific digital diagnosis of HIV with a dual-channel SAW biosensor in a pilot clinical study</t>
  </si>
  <si>
    <t>Gas Phase Electrochemical Analysis of Amino Acids and their Fragments</t>
  </si>
  <si>
    <t>Uncovering the heterogeneity and temporal complexity of neurodegenerative diseases with Subtype and Stage Inference</t>
  </si>
  <si>
    <t>Topical Curcumin Nanocarriers are Neuroprotective in Eye Disease</t>
  </si>
  <si>
    <t>Lithium and Fluoxetine regulate the rate of phosphoinositide synthesis in neurons: a new view of their mechanisms of action in bipolar disorder</t>
  </si>
  <si>
    <t>Depression is associated with enhanced aversive Pavlovian control over instrumental behaviour</t>
  </si>
  <si>
    <t>Defining the architecture of KPC-2 Carbapenemase: identifying allosteric networks to fight antibiotics resistance</t>
  </si>
  <si>
    <t>In vivo neutralization of the protagonist role of macrophages during the chronic inflammatory stage of Huntington’s disease</t>
  </si>
  <si>
    <t>Predictors for a dementia gene mutation based on gene-panel next-generation sequencing of a large dementia referral series</t>
  </si>
  <si>
    <t>Gravimetry through non-linear optomechanics</t>
  </si>
  <si>
    <t>Argininosuccinic aciduria fosters neuronal nitrosative stress reversed by Asl gene transfer</t>
  </si>
  <si>
    <t>Regulatory mechanisms of incomplete huntingtin mRNA splicing</t>
  </si>
  <si>
    <t>Crowding for faces is determined by visual (not holistic) similarity: Evidence from judgements of eye position</t>
  </si>
  <si>
    <t>Bio-electrical impedance vector analysis: testing Piccoli’s model against objective body composition data in children and adolescents</t>
  </si>
  <si>
    <t>Sex and Species Specific Hearing Mechanisms in Mosquito Flagellar Ears</t>
  </si>
  <si>
    <t>Gap Junction protein Connexin-43 is a direct transcriptional regulator of N-cadherin in vivo</t>
  </si>
  <si>
    <t>Mitigation of hysteresis due to a pseudo-photochromic effect in thermochromic smart window coatings</t>
  </si>
  <si>
    <t>The added value of online user-generated content in traditional methods for influenza surveillance</t>
  </si>
  <si>
    <t>Selective Prebiotic Conversion of Pyrimidine and Purine Anhydronucleosides into Watson-Crick Base-Pairing arabino-Furanosyl Nucleosides in Water</t>
  </si>
  <si>
    <t>Coherently driven microcavity-polaritons and the question of superfluidity</t>
  </si>
  <si>
    <t>All-optical forward-viewing photoacoustic probe for high-resolution 3D endoscopy</t>
  </si>
  <si>
    <t>A diagnosis of the plasma waves responsible for the explosive energy release of substorm onset</t>
  </si>
  <si>
    <t>Bioprocessing strategies to enhance the challenging isolation of neuro-regenerative cells from olfactory mucosa</t>
  </si>
  <si>
    <t>Enhanced climate instability in the North Atlantic and S Europe during the Last Interglacial</t>
  </si>
  <si>
    <t>EEG, behavioural and physiological recordings following a painful procedure in human neonates</t>
  </si>
  <si>
    <t>Low plasma haptoglobin is a risk factor for life-threatening childhood severe malarial anemia and not an exclusive consequence of hemolysis</t>
  </si>
  <si>
    <t>Hidden Hearing Loss Selectively Impairs Neural Adaptation to Loud Sound Environments</t>
  </si>
  <si>
    <t>A statistical description of scattering at the quantum level</t>
  </si>
  <si>
    <t>Modified cantilever arrays improve sensitivity and reproducibility of nanomechanical sensing in living cells</t>
  </si>
  <si>
    <t>Increased risk of second cancers at sites associated with HPV</t>
  </si>
  <si>
    <t>5D tomographic operando diffraction imaging of a catalyst bed</t>
  </si>
  <si>
    <t>Healthy dietary indices and risk of depressive outcomes: a systematic review and meta-analysis of observational studies</t>
  </si>
  <si>
    <t>Endothelial cells release cardioprotective exosomes that may contribute to ischaemic preconditioning</t>
  </si>
  <si>
    <t>Design of metalloproteins and novel protein folds using variational autoencoders</t>
  </si>
  <si>
    <t>Associations between back pain across adulthood and spine shape in early old age in a British birth cohort</t>
  </si>
  <si>
    <t>Autoimmune rheumatic disease IgG has differential effects upon neutrophil integrin activation that is modulated by the endothelium</t>
  </si>
  <si>
    <t>Health behaviour changes after type 2 diabetes diagnosis: Findings from the English Longitudinal Study of Ageing</t>
  </si>
  <si>
    <t>Ejaculate sperm number compensation in stalk-eyed flies carrying a selfish meiotic drive element</t>
  </si>
  <si>
    <t>Developmental trajectory of movement-related cortical oscillations during active sleep in a cross-sectional cohort of pre-term and full-term human infants</t>
  </si>
  <si>
    <t>Hierarchical quantum classifiers</t>
  </si>
  <si>
    <t>Latin Americans show wide-spread Converso ancestry and imprint of local Native ancestry on physical appearance</t>
  </si>
  <si>
    <t>Structural features distinguishing infectious ex vivo mammalian prions from non-infectious fibrillar assemblies generated in vitro</t>
  </si>
  <si>
    <t>The mTORC1/4E-BP1 axis represents a critical signalling node during fibrogenesis</t>
  </si>
  <si>
    <t>External ballistics of Pleistocene hand-thrown spears: experimental performance data and implications for human evolution</t>
  </si>
  <si>
    <t>Diffuse optical tomography for the detection of perinatal stroke at the cot side</t>
  </si>
  <si>
    <t>A CATH domain functional family based approach to identify putative cancer driver genes and driver mutations</t>
  </si>
  <si>
    <t>A GWAS in Latin Americans highlights the convergent evolution of lighter skin pigmentation in Eurasia</t>
  </si>
  <si>
    <t>Conditional Dicer1 depletion using Chrnb4-Cre leads to cone cell death and impaired photopic vision</t>
  </si>
  <si>
    <t>Complement factor H regulates retinal development and its absence may establish a footprint for age related macular degeneration</t>
  </si>
  <si>
    <t>Production of lentiviral vectors using novel, enzymatically-produced, linear DNA vectors</t>
  </si>
  <si>
    <t>A Pólya urn approach to information filtering in complex networks</t>
  </si>
  <si>
    <t>Selective prebiotic synthesis of phosphoroaminonitriles and aminothioamides in neutral water</t>
  </si>
  <si>
    <t>Moving beyond neurons: the role of cell type-specific gene regulation in Parkinson’s disease heritability</t>
  </si>
  <si>
    <t>Diverse functions of clusterin promote and protect against the development of pulmonary fibrosis</t>
  </si>
  <si>
    <t>The Measurement Postulates of Quantum Mechanics Are Operationally Redundant</t>
  </si>
  <si>
    <t>Monolithic quantum-dot distributed feedback 2 laser array on silicon</t>
  </si>
  <si>
    <t>A spread spectrum approach to time-domain near-infrared diffuse optical imaging using inexpensive optical transceiver modules</t>
  </si>
  <si>
    <t>X-ray ptychography using randomized zone plates</t>
  </si>
  <si>
    <t>Realistic simulation and experiment reveals the importance of scatterer microstructure in optical coherence tomography image formation for highly scattering samples</t>
  </si>
  <si>
    <t>The stability of gel wax based optical scattering phantoms</t>
  </si>
  <si>
    <t>Retrieval of weak x-ray scattering using edge illumination</t>
  </si>
  <si>
    <t>Fast Adaptive Optics Scanning Light Ophthalmoscope Retinal Montaging</t>
  </si>
  <si>
    <t>Jaundice Eye Color Index (JECI): Quantifying the yellowness of the sclera in jaundiced neonates with digital photography</t>
  </si>
  <si>
    <t>Gallium Phosphide Photoanode Coated with TiO2 and CoOx for Stable Photoelectrochemical Water Oxidation</t>
  </si>
  <si>
    <t>Visible Light Communications: Multi-band Super-Nyquist CAP Modulation</t>
  </si>
  <si>
    <t>Space-division multiplexing in data center networks: on multi-core fiber solutions and crosstalk-suppressed resource allocation</t>
  </si>
  <si>
    <t>Genetic study of multimodal imaging Alzheimer's disease progression score implicates novel loci</t>
  </si>
  <si>
    <t>Immunohistochemical and molecular investigations show alteration in the inflammatory profile of multiple system atrophy brain</t>
  </si>
  <si>
    <t>ExoMol line lists XXV: A hot line list for silicon sulphide, SiS</t>
  </si>
  <si>
    <t>Vascular-derived Vegfa promotes cortical interneuron migration and proximity to the vasculature in the developing forebrain</t>
  </si>
  <si>
    <t>Inositol Trisphosphate Receptor Mediated Ca2+ Signalling Stimulates Mitochondrial Function and Gene Expression in Core Myopathy Patients</t>
  </si>
  <si>
    <t>Association between systolic blood pressure and dementia in the Whitehall II cohort study: role of age, duration and threshold used to define hypertension</t>
  </si>
  <si>
    <t>Randomized trial of iReadMore word reading training and brain stimulation in central alexia</t>
  </si>
  <si>
    <t>Improving Weak Lensing Mass Map Reconstructions using Gaussian and Sparsity Priors: Application to DES SV</t>
  </si>
  <si>
    <t>A Bayesian approach to investigate life-course hypotheses involving continuous exposures</t>
  </si>
  <si>
    <t>Emergence of mature cortical activity in wakefulness and sleep in healthy pre-term and full-term infants</t>
  </si>
  <si>
    <t>AAV9 intracerebroventricular gene therapy improves lifespan, locomotor function and pathology in a mouse model of Niemann-Pick type C1 disease</t>
  </si>
  <si>
    <t>ExoMol molecular line lists XXIX: The rotation-vibration spectrum of methyl chloride up to 1200 K</t>
  </si>
  <si>
    <t>Visual acuity in late adolescence and future psychosis risk in a cohort of 1 million men</t>
  </si>
  <si>
    <t>High viral diversity and mixed infections in cerebral spinal fluid from cases of VZV encephalitis</t>
  </si>
  <si>
    <t>Proteomic analysis reveals co-ordinated alterations in protein synthesis and degradation pathways in LRRK2 knockout mice</t>
  </si>
  <si>
    <t>ExoMol line lists XXVIII: The rovibronic spectrum of AlH</t>
  </si>
  <si>
    <t>Chronic Kidney Disease Risk in African and Caribbean Populations With HIV</t>
  </si>
  <si>
    <t>ExoMol molecular line lists XXX: a complete high-accuracy line list for water</t>
  </si>
  <si>
    <t>The Spectre of Too Many Species</t>
  </si>
  <si>
    <t>The impact of Zostavax vaccination on T cell accumulation and cutaneous gene expression in the skin of old humans after varicella zoster (VZV) antigen-specific challenge</t>
  </si>
  <si>
    <t>Algorithmic Government: Automating public services and supporting civil servants in using Data Science technologies</t>
  </si>
  <si>
    <t>Association of 10-year C-reactive protein trajectories with markers of healthy aging: findings from the English Longitudinal Study of Ageing</t>
  </si>
  <si>
    <t>Species Tree Inference with BPP Using Genomic Sequences and the Multispecies Coalescent</t>
  </si>
  <si>
    <t>ExoMol line lists XXXI: Spectroscopy of lowest eights electronic states of C2</t>
  </si>
  <si>
    <t>Canonical causal diagrams to guide the treatment of missing data in epidemiological studies</t>
  </si>
  <si>
    <t>Coalescent analysis of phylogenomic data confidently resolves the species relationships in the Anopheles gambiae species complex</t>
  </si>
  <si>
    <t>Neuroprotective exendin-4 enhances hypothermia therapy in a model of hypoxic-ischemic encephalopathy</t>
  </si>
  <si>
    <t>Microbial translocation does not drive immune activation in Ugandan children with HIV</t>
  </si>
  <si>
    <t>Dynapenic abdominal obesity as a risk factor for worse trajectories of ADL disability among older adults: the ELSA cohort study</t>
  </si>
  <si>
    <t>Phylogenetic approaches to identifying fragments of the same gene, with application to the wheat genome</t>
  </si>
  <si>
    <t>A C6orf10/LOC101929163 locus is associated with age of onset in C9orf72 carriers</t>
  </si>
  <si>
    <t>Over-expression of Grainyhead-like 3 causes spina bifida and interacts genetically with mutant alleles of Grhl2 and Vangl2 in mice</t>
  </si>
  <si>
    <t>Data-driven models of dominantly-inherited Alzheimer's disease progression</t>
  </si>
  <si>
    <t>Does abdominal obesity accelerate muscle strength decline in older adults? Evidence from the English Longitudinal Study of Ageing</t>
  </si>
  <si>
    <t>Country-level welfare state measures and change in wellbeing following work exit in early old age: Evidence from 16 European countries</t>
  </si>
  <si>
    <t>Socioeconomic differences in healthy and disease-free life expectancy between ages 50 and 75: a multicohort study</t>
  </si>
  <si>
    <t>A nonsense mutation in Myelin Protein Zero causes congenital hypomyelination neuropathy through altered P0 membrane targeting and gain of abnormal function</t>
  </si>
  <si>
    <t>Links between behaviour change techniques and mechanisms of action: an expert consensus study</t>
  </si>
  <si>
    <t>Behaviour change techniques and their mechanisms of action: a synthesis of links described in published intervention literature</t>
  </si>
  <si>
    <t>cath-resolve-hits: a new tool that resolves domain matches suspiciously quickly</t>
  </si>
  <si>
    <t>The incidence of non-affective, non-organic psychotic disorders in older people: a population-based cohort study of 3m people in Sweden"</t>
  </si>
  <si>
    <t>Sexual mixing in opposite-sex partnerships in Britain and its implications for STI risk: Findings from the third National Survey of Sexual Attitudes and Lifestyles (Natsal-3)</t>
  </si>
  <si>
    <t>Do more recent born generations of older adults have stronger grip? A comparison of three cohorts of 66-84 year olds in the Tromsø Study</t>
  </si>
  <si>
    <t>Prolonged Action Potential Duration And Dynamic Transmural Action Potential Duration Heterogeneity Underlie Vulnerability To Ventricular Tachycardia In Patients Undergoing Ventricular Tachycardia Ablation</t>
  </si>
  <si>
    <t>A novel ATP1A2 mutation in a patient with hypokalaemic periodic paralysis and CNS symptoms</t>
  </si>
  <si>
    <t>Frontotemporal dementia causing mutant CHMP2B impairs neuronal endolysosomal trafficking- rescue by TMEM106B antisense oligonucleotides</t>
  </si>
  <si>
    <t>CATH: expanding the horizons of structure-based functional annotations for genome sequences</t>
  </si>
  <si>
    <t>Early adversity and late life employment history - a sequence analysis based on SHARE</t>
  </si>
  <si>
    <t>Child social care recording and the information rights of care-experienced people: A recordkeeping perspective</t>
  </si>
  <si>
    <t>Pharmacokinetic-pharmacodynamic modelling to investigate in vitro synergy between colistin and fusidic acid against multi-drug resistant Acinetobacter baumannii</t>
  </si>
  <si>
    <t>Work and family conflict in relation to work exit in later career stage: a 20 years follow-up of Whitehall II study</t>
  </si>
  <si>
    <t>Elevation in cell cycle and protein metabolism gene transcription in inactive colonic tissue from Icelandic patients with ulcerative colitis</t>
  </si>
  <si>
    <t>iHam &amp; pyHam: visualizing and processing hierarchical orthologous groups</t>
  </si>
  <si>
    <t>Cohort Profile: The Office for National Statistics Longitudinal Study (The LS)</t>
  </si>
  <si>
    <t>Sexual orientation identity in relation to unhealthy body mass index (BMI): Individual participant data meta-analysis of 93,429 individuals from 12 UK health surveys</t>
  </si>
  <si>
    <t>Data Resource Profile: Cohort &amp; Longitudinal Studies Enhancement Resources (CLOSER)</t>
  </si>
  <si>
    <t>High-dimensional 3D morphometric analysis supports conserved static (intraspecific) modularity in caecilian (Amphibia: Gymnophiona) crania</t>
  </si>
  <si>
    <t>Cosmological Measurements from Angular Power Spectra Analysis of BOSS DR12 Tomography</t>
  </si>
  <si>
    <t>Children with cystic fibrosis are infected with multiple subpopulations of Mycobacterium abscessus with different antimicrobial resistance profiles</t>
  </si>
  <si>
    <t>Aberrant Excitatory–Inhibitory Synaptic Mechanisms in Entorhinal Cortex Microcircuits During the Pathogenesis of Alzheimer’s Disease</t>
  </si>
  <si>
    <t>The emergence of hierarchical somatosensory processing in late prematurity</t>
  </si>
  <si>
    <t>The effect of smoking cessation on work disability risk: a longitudinal study analysing observational data as non-randomized nested pseudo-trials</t>
  </si>
  <si>
    <t>IMP1 KH1 and KH2 domains create a structural platform with unique RNA recognition and re-modelling properties</t>
  </si>
  <si>
    <t>Epitope-Specific Humoral Responses to Human Cytomegalovirus Glycoprotein-B Vaccine With MF59: Anti-AD2 Levels Correlate With Protection From Viremia</t>
  </si>
  <si>
    <t>The Macroeconomic Effects of Government Asset Purchases: Evidence From Postwar U.S. Housing Credit Policy</t>
  </si>
  <si>
    <t>Childhood and Parental Asthma, Future Risk of Bipolar Disorder and Schizophrenia Spectrum Disorders: A Population-Based Cohort Study</t>
  </si>
  <si>
    <t>Sexual harassment of students on public transport: an exploratory study in Lucknow, India</t>
  </si>
  <si>
    <t>Capturing complexity: Field-testing the use of ‘structure from motion’ derived digital models to replicate standard measures
of reef physical structure</t>
  </si>
  <si>
    <t>Towards a distributed connectionist account of cognates and interlingual homographs: Evidence from semantic relatedness tasks</t>
  </si>
  <si>
    <t>mTOR independent alteration in ULK1 Ser758 phosphorylation following chronic LRRK2 kinase inhibition</t>
  </si>
  <si>
    <t>Protein CoAlation and antioxidant function of Coenzyme A in prokaryotic cells</t>
  </si>
  <si>
    <t>Roles for ER:endosome membrane contact sites in ligand stimulated intraluminal vesicle formation</t>
  </si>
  <si>
    <t>Weekends-off efavirenz-based antiretroviral therapy in HIV-infected children, adolescents and young adults (BREATHER): Extended follow-up results of a randomised, open-label, non-inferiority trial</t>
  </si>
  <si>
    <t>Impact on birth weight and child growth of Participatory Learning and Action women’s groups with and without transfers of food or cash during pregnancy: Findings of the low birth weight South Asia cluster-randomised controlled trial (LBWSAT) in Nepal</t>
  </si>
  <si>
    <t>Uncovering inequality through multifractality of land prices: 1912 and contemporary Kyoto</t>
  </si>
  <si>
    <t>Clinical socioeconomic and behavioral factors at age 50 and risk of cardiometabolic multimorbidity and mortality: a cohort study</t>
  </si>
  <si>
    <t>A novel soft tissue prediction methodology for orthognathic surgery based on probabilistic finite element modelling</t>
  </si>
  <si>
    <t>Predicting human protein function with multi-task deep neural networks</t>
  </si>
  <si>
    <t>2,4-Diaminothieno[3,2-d]pyrimidines, a new class of anthelmintic with activity against adult and egg stages of whipworm</t>
  </si>
  <si>
    <t>Audio-tactile cues from an object’s fall change estimates of one’s body height</t>
  </si>
  <si>
    <t>Exploring C-peptide loss in type 1 diabetes using growth curve analysis</t>
  </si>
  <si>
    <t>Care workers, the unacknowledged persons in person-centred care: a secondary qualitative analysis of UK care home staff interviews</t>
  </si>
  <si>
    <t>Three-dimensional behavioural phenotyping of freely moving C. elegans using quantitative light field microscopy</t>
  </si>
  <si>
    <t>Informal caregiving and markers of adiposity in the UK Household Longitudinal Study</t>
  </si>
  <si>
    <t>Ethnicity Estimation using Family Naming Practices</t>
  </si>
  <si>
    <t>Associations between body size, nutrition and socioeconomic position in early life and the epigenome: A systematic review</t>
  </si>
  <si>
    <t>Time spent at blood pressure target and the risk of death and cardiovascular diseases</t>
  </si>
  <si>
    <t>Dissociable sources of erogeneity in social touch: Imagining and perceiving C-Tactile optimal touch in erogenous zones</t>
  </si>
  <si>
    <t>Alexithymia mediates the relationship between interoceptive sensibility and anxiety</t>
  </si>
  <si>
    <t>Activation of RHO-1 in cholinergic motor neurons competes with dopamine signalling to control locomotion</t>
  </si>
  <si>
    <t>Variability of UK seagrass sediment carbon: Implications for blue carbon estimates and marine conservation management</t>
  </si>
  <si>
    <t>Cooperation of dual modes of cell motility promotes epithelial stress relaxation to accelerate wound healing</t>
  </si>
  <si>
    <t>Future-proofing the Cenozoic macroperforate planktonic foraminifera phylogeny of Aze &amp; others (2011)</t>
  </si>
  <si>
    <t>Sexual health of young people with perinatal HIV and HIV negative young people in England</t>
  </si>
  <si>
    <t>Forget-me-some: General versus special purpose models in a hierarchical probabilistic task</t>
  </si>
  <si>
    <t>Raltegravir-intensified initial antiretroviral therapy in advanced HIV in Africa: a randomized controlled trial</t>
  </si>
  <si>
    <t>Widespread winners and narrow-ranged losers: land use homogenizes biodiversity in local assemblages worldwide</t>
  </si>
  <si>
    <t>Improved X-ray computed tomography reconstruction of the largest fragment of the Antikythera Mechanism, an ancient Greek astronomical calculator</t>
  </si>
  <si>
    <t>A novel sensor design for accurate measurement of facial somatosensation in pre-term infants</t>
  </si>
  <si>
    <t>Diatom evidence of 20th Century ecosystem change in Lake Baikal Siberia</t>
  </si>
  <si>
    <t>Using the drug-protein interactome to identify anti-ageing compounds for humans</t>
  </si>
  <si>
    <t>Digital Identity: The effect of trust and reputation information on user judgement in the Sharing Economy</t>
  </si>
  <si>
    <t>Segmenting accelerometer data from daily life with unsupervised machine learning</t>
  </si>
  <si>
    <t>Marriage and physical capability at mid to later life in England and the USA</t>
  </si>
  <si>
    <t>Compassionate Faces: Evidence for distinctive facial expressions associated with specific prosocial motivations</t>
  </si>
  <si>
    <t>Characterisation of a type II functionally-deficient variant of alpha-1-antitrypsin discovered in the general population</t>
  </si>
  <si>
    <t>The effect of cycling on cognitive function and well-being in older adults</t>
  </si>
  <si>
    <t>How do artistic creative activities regulate our emotions? Validation of the Emotion Regulation Strategies for Artistic Creative Activities Scale (ERS-ACA)</t>
  </si>
  <si>
    <t>Associations between use of macrolide antibiotics during pregnancy and adverse child outcomes: a systematic review and meta-analysis</t>
  </si>
  <si>
    <t>Healthcare resource utilisation and costs of agitation in people with dementia living in care homes in England- the Managing Agitation and Raising QUality of LifE in Dementia (MARQUE) study</t>
  </si>
  <si>
    <t>Stability of two competing populations in chemostat where one of the population changes its average mass of division in response to changes of its population</t>
  </si>
  <si>
    <t>Polymerization kinetics stability, volumetric changes, apatite precipitation, strontium release and fatigue of novel bone composites for vertebroplasty</t>
  </si>
  <si>
    <t>Associations of medical conditions lifestyle and unintentional weight loss in early old age: The 1946 British Birth Cohort</t>
  </si>
  <si>
    <t>Infectivity enhances prediction of viral cascades in Twitter</t>
  </si>
  <si>
    <t>Prediction of Isocitrate Dehydrogenase Genotype in Brain Gliomas with MRI: Single-Shell versus Multishell Diffusion Models</t>
  </si>
  <si>
    <t>VERDICT-MRI for prostate cancer: intracellular volume fraction versus apparent diffusion coefficient</t>
  </si>
  <si>
    <t>Charles Blagden's Diary: Information Management and British Science in the Eighteenth Century</t>
  </si>
  <si>
    <t>A no-go theorem for theories that decohere to quantum mechanics</t>
  </si>
  <si>
    <t>Visualizing aggregate movement in cities</t>
  </si>
  <si>
    <t>The growing ubiquity of algorithms in society: implications, impacts and innovations</t>
  </si>
  <si>
    <t>Can we identify general architectural principles that impact the collective behavior of both human and animal systems?</t>
  </si>
  <si>
    <t>Shear flow over flexible three-dimensional patches in a surface</t>
  </si>
  <si>
    <t>Algorithms that Remember: Model Inversion Attacks and Data Protection Law</t>
  </si>
  <si>
    <t>A reversible fluorescent probe for monitoring Ag(I) ions</t>
  </si>
  <si>
    <t>Electrosprayed Microparticles for Intestinal Delivery of Prednisolone</t>
  </si>
  <si>
    <t>Control and prediction of the organic solid state: a challenge to theory and experiment</t>
  </si>
  <si>
    <t>Fluid flow lifting a body from a solid surface</t>
  </si>
  <si>
    <t>Re-designing materials for biomedical applications: From biomimicry to nature-inspired chemical engineering</t>
  </si>
  <si>
    <t>The heterogeneous multiscale method applied to inelastic polymer mechanics</t>
  </si>
  <si>
    <t>Big data: the end of the scientific method?</t>
  </si>
  <si>
    <t>PEEK surface modification by fast ambient-temperature sulfonation for bone implant applications</t>
  </si>
  <si>
    <t>Highly homogeneous antibody modification through optimisation of the synthesis and conjugation of functionalised dibromopyridazinediones</t>
  </si>
  <si>
    <t>Dihydrogen vs Hydrogen Bonding in the Solvation of Ammonia Borane by Tetrahydrofuran and Liquid Ammonia</t>
  </si>
  <si>
    <t>What is the Best or Most Relevant Global Minimum for Nanoclusters? Predicting, Comparing and Recycling Cluster Structures with WASP@N</t>
  </si>
  <si>
    <t>Phase behaviour and applications of a binary liquid mixture of methanol and a thermotropic liquid crystal</t>
  </si>
  <si>
    <t>Efficient visible light-driven water oxidation and proton reduction by an ordered covalent triazine-based framework</t>
  </si>
  <si>
    <t>Selective aqueous acetylation controls the photoanomerization of α-cytidine-5′-phosphate</t>
  </si>
  <si>
    <t>Thermodynamically accessible titanium clusters TiN, N = 2–32</t>
  </si>
  <si>
    <t>Quantum dot conjugated nanobodies for multiplex imaging of protein dynamics at synapses</t>
  </si>
  <si>
    <t>A photoelectron imaging and quantum chemistry study of the deprotonated indole anion</t>
  </si>
  <si>
    <t>Thermodynamics and defect chemistry of substitutional and interstitial cation doping in layered α-V2O5</t>
  </si>
  <si>
    <t>Characterization Techniques for Nanoparticles: Comparison and Complementarity upon Studying Nanoparticle Properties</t>
  </si>
  <si>
    <t>Maximising the hydrogen evolution activity in organic photocatalysts by co-polymerisation</t>
  </si>
  <si>
    <t>Photocatalytic and Electrically Conductive Transparent Cl-doped ZnO thin films via Aerosol-Assisted Chemical Vapour Deposition</t>
  </si>
  <si>
    <t>Enhanced electrical properties of antimony doped tin oxide thin films deposited via aerosol assisted chemical vapour deposition</t>
  </si>
  <si>
    <t>On the possibility of an Eley-Rideal mechanism for ammonia synthesis on Mn6N5+x (x=1)-(111) surfaces</t>
  </si>
  <si>
    <t>Crystalline Structure of an Ammonia Borane - Polyethylene Oxide Cocrystal: A Material Investigated for its Hydrogen Storage Potential</t>
  </si>
  <si>
    <t>The interplay between structure and function in redox-based resistance switching</t>
  </si>
  <si>
    <t>Is zeroth order crystal structure prediction (CSP_0) coming to maturity? What should we aim for in an ideal crystal structure prediction code?</t>
  </si>
  <si>
    <t>Hidden magnetic order in plutonium dioxide nuclear fuel</t>
  </si>
  <si>
    <t>Inexpensive and non-toxic water repellent coatings comprising SiO2 nanoparticles and long chain fatty acids</t>
  </si>
  <si>
    <t>Tunable plasmonic colorimetric assay with inverse sensitivity for extracellular DNA quantification</t>
  </si>
  <si>
    <t>Nanoscale, conformal films of graphitic carbon nitride deposited at room temperature: a method for construction of heterojunction devices</t>
  </si>
  <si>
    <t>Efficiently texturing hierarchical superhydrophobic fluoride-free translucent films by AACVD with excellent durability and self-cleaning ability</t>
  </si>
  <si>
    <t>A new Insight into the Effect of Mass Transfer on the Synthesis of Silver and Gold Nanoparticles</t>
  </si>
  <si>
    <t>Manipulating the mesostructure of silicoaluminophosphate SAPO-11 via tumbling-assisted, oriented assembly crystallization: a pathway to enhance selectivity in hydroisomerization</t>
  </si>
  <si>
    <t>Evaluating Microstructure Evolution in an SOFC Electrode Using Digital Volume Correlation</t>
  </si>
  <si>
    <t>The Temperature Dependence of C-H...F-C Interactions in Benzene:Hexafluorobenzene</t>
  </si>
  <si>
    <t>The temperature dependence of C–H⋯F–C interactions in benzene : hexafluorobenzene</t>
  </si>
  <si>
    <t>A Molecular Dynamics Study of Plasticiser Migration in Nitrocellulose Binders</t>
  </si>
  <si>
    <t>Cobalt Nickel Nitride Coated by Thin Carbon Layer Anchoring on Nitrogen-Doped Carbon Nanotubes Anodes for High-Performance Lithium-Ion Batteries</t>
  </si>
  <si>
    <t>Effects of Bovine Serum Albumin on Light Activated Antimicrobial Surfaces</t>
  </si>
  <si>
    <t>Three-dimensional image based modelling of transport parameters in lithium–sulfur batteries</t>
  </si>
  <si>
    <t>Trichain cationic lipids: the potential of their lipoplexes for gene delivery</t>
  </si>
  <si>
    <t>Direct and continuous hydrothermal flow synthesis of thermochromic phase pure monoclinic VO2 nanoparticles</t>
  </si>
  <si>
    <t>Defect formation in In2O3 and SnO2: a new atomistic approach based on accurate lattice energies</t>
  </si>
  <si>
    <t>Room temperature methoxylation in zeolite H-ZSM-5: an operando DRIFTS/mass spectrometric study</t>
  </si>
  <si>
    <t>Electrochemical Preparation and Applications of Copper(I) Acetylides: A Demonstration of How Electrochemistry Can Be Used to Facilitate Sustainability in Homogeneous Catalysis</t>
  </si>
  <si>
    <t>The identification and use of robust transaminases from a domestic drain metagenome</t>
  </si>
  <si>
    <t>Manipulating molecular order in nematic liquid crystal capillary bridges via surfactant adsorption: guiding principles from dissipative particle dynamics simulations</t>
  </si>
  <si>
    <t>The solid state forms of the sex hormone 17-β-estradiol</t>
  </si>
  <si>
    <t>Magnetic structure of UO2 and NpO2 by first-principle methods</t>
  </si>
  <si>
    <t>Computational High-throughput Screening of Polymeric Photocatalysts: Exploring the Effect of Composition, Sequence Isomerism and Conformational Degrees of Freedom</t>
  </si>
  <si>
    <t>4D visualisation of in situ nano-compression of Li-ion cathode materials to mimic early stage calendering</t>
  </si>
  <si>
    <t>Spatially Resolved Ultrasound Diagnostics of Li-Ion Battery Electrodes</t>
  </si>
  <si>
    <t>An efficient carbon-based ORR catalyst from low-temperature etching of ZIF-67 with ultra-small cobalt nanoparticles and high yield</t>
  </si>
  <si>
    <t>Mg2+ storage and mobility in anatase TiO2: the role of frustrated coordination</t>
  </si>
  <si>
    <t>Single step route to highly transparent, conductive and hazy aluminium doped zinc oxide films</t>
  </si>
  <si>
    <t>Synergistic relationship between the three-dimensional nanostructure and electrochemical performance in biocarbon supercapacitor electrode materials</t>
  </si>
  <si>
    <t>CO2 packing polymorphism under confinement in cylindrical nanopores</t>
  </si>
  <si>
    <t>Stabilization of GaAs photoanodes by in-situ deposition of nickel-borate surface catalyst as hole trapping sites</t>
  </si>
  <si>
    <t>Synthesis of Size-Tuneable β-FeOOH Nanoellipsoids and Study of Their Morphological and Compositional Changes by Reduction</t>
  </si>
  <si>
    <t>Crystallisation in printed droplets: Understanding crystallisation of d-mannitol polymorphs</t>
  </si>
  <si>
    <t>In-Situ Synthesized Low-PtCo @ Porous Carbon Catalyst for Highly Efficient Hydrogen Evolution</t>
  </si>
  <si>
    <t>Enhanced Performance of ZnO Nanoparticles Decorated All-inorganic CsPbBr3 Quantum Dot Photodetectors</t>
  </si>
  <si>
    <t>Micromechanical Exfoliation of Graphene on the Atomistic Scale</t>
  </si>
  <si>
    <t>Polystyrene nanoparticles-templated hollow titania nanosphere monolayers for perovskite solar cells</t>
  </si>
  <si>
    <t>The discovery and enhanced properties of trichain lipids in lipopolyplex gene delivery systems</t>
  </si>
  <si>
    <t>Oral health and later coronary heart disease: Cohort study of one million people</t>
  </si>
  <si>
    <t>Modelling multi-scale cell-tissue interaction of tissue-engineered muscle constructs</t>
  </si>
  <si>
    <t>Re-thinking non-inferiority: a practical trial design for optimising treatment duration</t>
  </si>
  <si>
    <t>C-Si hybrid photonic structures by full infiltration of conjugated polymers into porous silicon rugate filters</t>
  </si>
  <si>
    <t>Making the future together: Shaping autism research through meaningful participation</t>
  </si>
  <si>
    <t>Reduced acquisition time PET pharmacokinetic modelling using simultaneous ASL-MRI: proof of concept</t>
  </si>
  <si>
    <t>Transcranial Brain Stimulation: Past and Future</t>
  </si>
  <si>
    <t>The role and nature of consent in government administrative data</t>
  </si>
  <si>
    <t>Assessing the impact of efficacy stopping rules on the error rates under the MAMS framework</t>
  </si>
  <si>
    <t>Assessing behaviour of osteoblastic cells in dynamic culture conditions using Titanium-doped phosphate glasses</t>
  </si>
  <si>
    <t>Green infrastructure for China’s new urbanisation: A case study of greenway development in Maanshan</t>
  </si>
  <si>
    <t>Life goes on: Archaeobotanical investigations of diet and ritual at Angkor Thom, Cambodia (14th–15th centuries CE)</t>
  </si>
  <si>
    <t>Quantitative organic-walled dinoflagellate cyst stratigraphy across the Eocene-Oligocene Transition in the Gulf of Mexico: A record of climate- and sea level change during the onset of Antarctic glaciation</t>
  </si>
  <si>
    <t>Network modularity in the presence of covariates</t>
  </si>
  <si>
    <t>Altered cerebellar short-term plasticity but no change in postsynaptic AMPA-type glutamate receptors in a mouse model of juvenile Batten disease</t>
  </si>
  <si>
    <t>Computing value from quality and quantity in human decision making</t>
  </si>
  <si>
    <t>AUDITORY FIGURE-GROUND SEGREGATION IS IMPAIRED BY HIGH VISUAL LOAD</t>
  </si>
  <si>
    <t>Priming of adult incision response by early life injury: neonatal microglial inhibition has persistent but sexually dimorphic effects in adult rats</t>
  </si>
  <si>
    <t>Epilepsy gene therapy using an engineered potassium channel</t>
  </si>
  <si>
    <t>Estimating relative chromophore concentrations from multiwavelength photoacoustic images using independent component analysis</t>
  </si>
  <si>
    <t>Integration of Spatial Information in Convolutional Neural Networks for Automatic Segmentation of Intraoperative Transrectal Ultrasound Image</t>
  </si>
  <si>
    <t>Array Designer: Automated optimized array design for functional near-infrared spectroscopy</t>
  </si>
  <si>
    <t>Micron resolution, high-fidelity 3D vascular optical imaging phantoms</t>
  </si>
  <si>
    <t>Probabilistic visual and electromagnetic data fusion for robust drift-free sequential mosaicking: application to fetoscopy</t>
  </si>
  <si>
    <t>In-Vivo Estimation of Target Registration Errors During Augmented Reality Laparoscopic Surgery</t>
  </si>
  <si>
    <t>Effective deep learning training for single-image super-resolution in endomicroscopy exploiting video-registration-based reconstruction</t>
  </si>
  <si>
    <t>Early adolescent outcomes of joint developmental trajectories of problem behavior and IQ in childhood</t>
  </si>
  <si>
    <t>A simple method to determine evaporation and compensate for liquid losses in small-scale cell culture systems</t>
  </si>
  <si>
    <t>Quercetin inhibits intestinal non-haem iron absorption by regulating iron metabolism genes in the tissues</t>
  </si>
  <si>
    <t>Global Rigid Registration of CT to Video in Laparoscopic Liver Surgery</t>
  </si>
  <si>
    <t>Pharmacokinetic-pharmacodynamic modeling in pediatric drug development and the importance of standardized scaling of clearance</t>
  </si>
  <si>
    <t>Clinical Pharmacokinetics and Dose Recommendations for Posaconazole in Infants and Children</t>
  </si>
  <si>
    <t>15/16-Year-Old Students’ Reasons for Choosing and Not Choosing Physics at a Level</t>
  </si>
  <si>
    <t>Nomenclature for the KIR of non-human species</t>
  </si>
  <si>
    <t>A Pre-Operative Planning Framework for Global Registration of Laparoscopic Ultrasound to CT images</t>
  </si>
  <si>
    <t>Development of LCA calculator to support community infrastructure co-design</t>
  </si>
  <si>
    <t>DepthCut: Improved Depth Edge Estimation Using Multiple Unreliable Channels</t>
  </si>
  <si>
    <t>Co-Processed Excipients for Dispersible Tablets—Part 2: Patient Acceptability</t>
  </si>
  <si>
    <t>Towards computer-assisted TTTS: Laser ablation detection for workflow segmentation from fetoscopic video</t>
  </si>
  <si>
    <t>Modeling outcomes of soccer matches</t>
  </si>
  <si>
    <t>Empirical seismic vulnerability assessment of Icelandic buildings affected by the 2000 sequence of earthquakes</t>
  </si>
  <si>
    <t>A chemical survey of exoplanets with ARIEL</t>
  </si>
  <si>
    <t>Adjoint Transformation Algorithm for Hand–Eye Calibration with Applications in Robotic Assisted Surgery</t>
  </si>
  <si>
    <t>A New Look at Familial Risk of Inflammatory Bowel Disease in the Ashkenazi Jewish Population</t>
  </si>
  <si>
    <t>The use of whole body diffusion-weighted post-mortem magnetic resonance imaging in timing of perinatal deaths</t>
  </si>
  <si>
    <t>Climate change impacts on the energy system: a review of trends and gaps</t>
  </si>
  <si>
    <t>Use of 3D imaging for providing insights into high-order structure of mitotic chromosomes</t>
  </si>
  <si>
    <t>Mock Juror Perceptions of Child Witnesses on the Autism Spectrum: The Impact of Providing Diagnostic Labels and Information About Autism</t>
  </si>
  <si>
    <t>A Mixed-Reality Surgical Trainer with Comprehensive Sensing for Fetal Laser Minimally Invasive Surgery</t>
  </si>
  <si>
    <t>Titanium(IV) Induced Cristobalite Formation in Titanosilicates and Its Potential Impact on Catalysis</t>
  </si>
  <si>
    <t>Holomorphic curves in Shimura varieties</t>
  </si>
  <si>
    <t>The Potential of Mobility as a Service Bundles as a Mobility Management Tool</t>
  </si>
  <si>
    <t>Identification of C-Terminal Binding Protein 1 as a Novel NMDA Receptor Interactor</t>
  </si>
  <si>
    <t>Preservation bias: is rice overrepresented in the archaeological record?</t>
  </si>
  <si>
    <t>Aging results in iron accumulations in the non-human primate choroid of the eye without an associated increase in zinc, copper or sulphur</t>
  </si>
  <si>
    <t>Spinocerebellar Ataxia: An Update</t>
  </si>
  <si>
    <t>Ritual responses to drought: An examination of ritual expressions in Classic Maya written sources</t>
  </si>
  <si>
    <t>Signing with the Face: Emotional Expression in Narrative Production in Deaf Children with Autism Spectrum Disorder</t>
  </si>
  <si>
    <t>Cadherin 8 regulates proliferation of cortical interneuron progenitors</t>
  </si>
  <si>
    <t>Long Working Hours and Risk of Cardiovascular Disease</t>
  </si>
  <si>
    <t>National identity among economic and non-economic immigrants</t>
  </si>
  <si>
    <t>The context of sexual risk behaviour among men who have sex with men seeking PrEP, and the impact of PrEP on sexual behaviour</t>
  </si>
  <si>
    <t>Aerobic Oxidation of Benzyl Alcohol in a Continuous Catalytic Membrane Reactor</t>
  </si>
  <si>
    <t>Exploring the use of crowdsourced geographic information in defence: challenges and opportunities</t>
  </si>
  <si>
    <t>An update on advances in magnetic resonance imaging of multiple system atrophy</t>
  </si>
  <si>
    <t>Exoplanet Spectroscopy and Photometry with the Twinkle Space Telescope</t>
  </si>
  <si>
    <t>An Alternative Approach to Contrast-Enhanced Imaging: Diffusion Weighted Imaging and T₁-weighted Imaging Identifies and Quantifies Necrosis in Wilms Tumour</t>
  </si>
  <si>
    <t>Anxiety and interpretation of ambiguity in autistic children, typical children and their mothers</t>
  </si>
  <si>
    <t>Survey design for exploring demand for Mobility as a Service plans</t>
  </si>
  <si>
    <t>Neocerebellar Crus I abnormalities associated with a speech and language disorder due to a mutation in FOXP2</t>
  </si>
  <si>
    <t>I just lost it! Fear and anger reduce the sense of agency: a study using intentional binding</t>
  </si>
  <si>
    <t>Joint European Society of Paediatric Radiology (ESPR) and International Society for Forensic Radiology and Imaging (ISFRI) guidelines: Paediatric Post-mortem Computed Tomography (CT) Imaging Protocol</t>
  </si>
  <si>
    <t>Exploration of the variability of variable selection based on distances between bootstrap sample results</t>
  </si>
  <si>
    <t>Future EU-UK research and higher education cooperation at risk: what is at stake?</t>
  </si>
  <si>
    <t>The isoperimetric problem for lens spaces</t>
  </si>
  <si>
    <t>Polygenic Risk Score Analysis of Alzheimer’s Disease in Cases without APOE4 or APOE2 Alleles</t>
  </si>
  <si>
    <t>Crystal and Molecular Structure and DFT Calculations of the Steroidal Oxime 6E-Hydroximino-androst-4-ene-3,17-dione (C19H25NO3) a Molecule with Antiproliferative Activity</t>
  </si>
  <si>
    <t>Local to global principle for the moduli space of K3 surfaces</t>
  </si>
  <si>
    <t>On Szeg\H o formulas for truncated Wiener-Hopf operators</t>
  </si>
  <si>
    <t>Expiration Day Effects on European Trading Volumes</t>
  </si>
  <si>
    <t>Perturbation Theory for Almost-Periodic Potentials I. One-dimensional case</t>
  </si>
  <si>
    <t>Dry, rainfed or irrigated? Re-evaluating the role and development of rice agriculture in Iron Age-Early Historic South India using archaeobotanical approaches</t>
  </si>
  <si>
    <t>A Durable Porcine Pericardial Surgical Bioprosthetic Heart Valve: A Proof of Concept</t>
  </si>
  <si>
    <t>What it takes to believe</t>
  </si>
  <si>
    <t>Conceptualizing Individual Agency in the Transition from School to Work: A Social-Ecological Developmental Perspective</t>
  </si>
  <si>
    <t>Innovations in ground and airborne technologies as reference and for training and validation: Terrestrial Laser Scanning (TLS)</t>
  </si>
  <si>
    <t>The determinants of student loan take-up in England</t>
  </si>
  <si>
    <t>Human trafficking for sex, labour and domestic servitude: how do key trafficking types compare and what are their predictors</t>
  </si>
  <si>
    <t>The East Asian Crime Drop: A Research Note</t>
  </si>
  <si>
    <t>BIM for heritage science: a review</t>
  </si>
  <si>
    <t>Improved Quantitation and Reproducibility in Multi-CT Lung PET/CT by Combining CT Information</t>
  </si>
  <si>
    <t>Estimating urban Above Ground Biomass with multi-scale LiDAR</t>
  </si>
  <si>
    <t>Non-invasive kinetic modelling of PET tracers with radiometabolites using a constrained simultaneous estimation method: evaluation with 11C-SB201745</t>
  </si>
  <si>
    <t>Comparing the effectiveness of hyperspectral imaging and Raman spectroscopy: a case study on Armenian manuscripts</t>
  </si>
  <si>
    <t>Indoor Mould-Testing in a Historic Building: Blickling Hall</t>
  </si>
  <si>
    <t>Analyzing and Predicting the Spatial Penetration of Airbnb in U.S. Cities</t>
  </si>
  <si>
    <t>Towards a smart cost-benefit tool: Using machine learning to predict the costs of criminal justice policy interventions</t>
  </si>
  <si>
    <t>In vitro and in vivo delivery of a sustained release nanocarrier-based formulation of an MRTF/SRF inhibitor in conjunctival fibrosis</t>
  </si>
  <si>
    <t>Accumulation of wear and tear in archival and library collections. Part I: exploring the concepts of reliability and epidemiology</t>
  </si>
  <si>
    <t>Accumulation of wear and tear in archival and library collections. Part II: an epidemiological study</t>
  </si>
  <si>
    <t>Offline Biases in Online Platforms: a Study of Diversity and Homophily in Airbnb</t>
  </si>
  <si>
    <t>Place value: place quality and its impact on health, social, economic and environmental outcomes</t>
  </si>
  <si>
    <t>Energy use and height in office buildings</t>
  </si>
  <si>
    <t>Why do men report more opposite-sex sexual partners than women? Analysis of the gender discrepancy in a British national probability survey</t>
  </si>
  <si>
    <t>Educational attainment in the short and long term: was there an advantage to attending faith private and selective schools for pupils in the 1980s?</t>
  </si>
  <si>
    <t>Characterisation of VOCs surrounding Naum Gabo's Construction in Space 'Two Cones' (Tate) by in-situ SPME GC-MS monitoring</t>
  </si>
  <si>
    <t>The impact of an emotionally expressive writing intervention on eating pathology in female students</t>
  </si>
  <si>
    <t>Understanding Public Transit Patterns with Open Geodemographics To Facilitate Public Transport Planning</t>
  </si>
  <si>
    <t>Ripples and Undulations in the Perceived Supply-Demand Mismatch Surfaces of Londons Job Market</t>
  </si>
  <si>
    <t>Beneath the rubble, the Crystal Palace! The surprising persistence of a temporary mega event</t>
  </si>
  <si>
    <t>Pathological Correlates of White Matter Hyperintensities in a Case of Progranulin Mutation Associated Frontotemporal Dementia</t>
  </si>
  <si>
    <t>Family formation, parental background and young adults' first entry into homeownership in Britain and Germany</t>
  </si>
  <si>
    <t>From Ark to Bank: Extinction, proxies and biocapitals in ex-situ biodiversity conservation practices</t>
  </si>
  <si>
    <t>A Radical Approach to Ebola: Saving Humans and Other Animals</t>
  </si>
  <si>
    <t>Evaluation of methodologies for microRNA biomarker detection by next generation sequencing</t>
  </si>
  <si>
    <t>Coffin furniture in London c. 1700–1850: the establishment of tradition in the material culture of the grave</t>
  </si>
  <si>
    <t>History taught in the pageant way: education and historical performace in twentieth-century Britain</t>
  </si>
  <si>
    <t>Designing Efficient and Balanced Police Patrol Districts on an Urban Street Network</t>
  </si>
  <si>
    <t>Marketising the governance of design: design review in England</t>
  </si>
  <si>
    <t>From ‘in-betweenness’ to ‘positioned belongings’: Second-generation Palestinian-Americans negotiate the tensions of assimilation and transnationalism</t>
  </si>
  <si>
    <t>Major wind energy &amp; the interface of policy and regulation: a study of Welsh NSIPS</t>
  </si>
  <si>
    <t>Reclaiming Post-disaster Narratives of Loss in Indonesia</t>
  </si>
  <si>
    <t>Redundancy of human ATG4 protease isoforms in autophagy and LC3/GABARAP processing revealed in cells</t>
  </si>
  <si>
    <t>The balance simplex in non-competitive 2-species scaled Lotka--Volterra systems</t>
  </si>
  <si>
    <t>Policy and Practice of London's Historic Environment</t>
  </si>
  <si>
    <t>Tranßcripting: Playful subversion with Chinese characters</t>
  </si>
  <si>
    <t>Systematic taxonomy of the Trilobatus sacculifer plexus and descendant Globigerinoidesella fistulosa (planktonic foraminifera)</t>
  </si>
  <si>
    <t>The meaning of ‘private governance’ in urban China: researching residents’ preferences and satisfaction</t>
  </si>
  <si>
    <t>Do Participatory Learning and Action Women’s Groups Alone or Combined with Cash or Food Transfers Expand Women’s Agency in Rural Nepal?</t>
  </si>
  <si>
    <t>Artefacts of excavation</t>
  </si>
  <si>
    <t>Archaeobotanical investigations into Golbai Sasan and Gopalpur, two Neolithic-Chalcolithic settlements of Odisha</t>
  </si>
  <si>
    <t>The archaeology of Neolithic cooking traditions: archaeobotanical approaches to baking, boiling and fermenting</t>
  </si>
  <si>
    <t>Heritage Research: The AHRC Heritage Priority Area</t>
  </si>
  <si>
    <t>Any modification of the Born rule leads to a violation of the purification and local tomography principles</t>
  </si>
  <si>
    <t>A framework for identifying treatment-covariate interactions in individual participant data network meta-analysis</t>
  </si>
  <si>
    <t>Detecting multivariate interactions in spatial point patterns with Gibbs models and variable selection</t>
  </si>
  <si>
    <t>Cannabidiol reverses attentional bias to cigarette cues in a human experimental model of tobacco withdrawal</t>
  </si>
  <si>
    <t>Sickness absence diagnoses among abstainers, low-risk drinkers and at-risk drinkers: Consideration of the U-shaped association between alcohol use and sickness absence in four cohort studies</t>
  </si>
  <si>
    <t>In-vivo human sock-mapping validation of a simple model that explains unipolar electrogram morphology in relation to conduction-repolarization dynamics</t>
  </si>
  <si>
    <t>Economic disadvantages and migrants’ subjective wellbeing in China: The mediating effects of relative deprivation and neighbourhood deprivation</t>
  </si>
  <si>
    <t>The Legal Frameworks that Govern Fetal Surgery in the United Kingdom, European Union and the United States</t>
  </si>
  <si>
    <t>The global statistical response of the outer radiation belt during geomagnetic storms</t>
  </si>
  <si>
    <t>Accurate modelling of temporal correlations in rapidly sampled fMRI time series</t>
  </si>
  <si>
    <t>Socioeconomic and ethnic inequalities in oral health among children and adolescents living in England, Wales and Northern Ireland</t>
  </si>
  <si>
    <t>Observations of Kelvin-Helmholtz waves in the Earth's magnetotail near lunar orbit</t>
  </si>
  <si>
    <t>PERVading Strategies and Infectious Risk for Clinical Xenotransplantation</t>
  </si>
  <si>
    <t>Social practice, plural lifestyles and health inequalities in the United Kingdom</t>
  </si>
  <si>
    <t>Who studies STEM subjects at A level and degree in England? An investigation into the intersections between students' family background, gender and ethnicity in determining choice</t>
  </si>
  <si>
    <t>Multiple imputation in Cox regression when there are time‐varying effects of covariates</t>
  </si>
  <si>
    <t>Pathways into and out of overweight and obesity from infancy to mid-childhood</t>
  </si>
  <si>
    <t>The contribution of intersectionality to quantitative research into educational inequalities</t>
  </si>
  <si>
    <t>Modulator Dynamics Shape the Design Space for Stepwise-Elution Simulated Moving Bed Chromatographic Separations</t>
  </si>
  <si>
    <t>Language experience influences audiovisual speech integration in unimodal and bimodal bilingual infants</t>
  </si>
  <si>
    <t>Roll Me a Great Stone: a Brief Historiography of Megalithic Construction and the Genesis of the Roller Hypothesis</t>
  </si>
  <si>
    <t>Statistical study of the energetic proton environment at Titan's orbit from the Cassini spacecraft</t>
  </si>
  <si>
    <t>Microstructural control of physical properties during deformation of porous limestone</t>
  </si>
  <si>
    <t>Real-options water supply planning: Multistage scenario trees for adaptive and flexible capacity expansion under probabilistic climate change uncertainty</t>
  </si>
  <si>
    <t>Data-driven multi-objective optimization via grid compatible Simplex technique and desirability approach for challenging high throughput chromatography applications</t>
  </si>
  <si>
    <t>Emotional eating is learned not inherited in children, regardless of obesity risk</t>
  </si>
  <si>
    <t>GLP-1 neurons form a local synaptic circuit within the rodent nucleus of the solitary tract</t>
  </si>
  <si>
    <t>Dihalohydration of Alkynols: A Versatile Approach to Diverse Halogenated Molecules</t>
  </si>
  <si>
    <t>A structurally-derived model of subunit-dependent NMDA receptor function</t>
  </si>
  <si>
    <t>Rapid warming is associated with population decline among terrestrial birds and mammals globally</t>
  </si>
  <si>
    <t>Dayside magnetospheric and ionospheric responses to a foreshock transient on June 25, 2008: 1. FLR observed by satellite and ground-based magnetometers</t>
  </si>
  <si>
    <t>Elite universities, fields of study, and top salaries: which degree will make you rich?</t>
  </si>
  <si>
    <t>Quantifying Biomolecular Binding Constants Using Video Paper Analytical Devices</t>
  </si>
  <si>
    <t>Tuning the endothelial response: differential release of exocytic cargos from Weibel-Palade Bodies</t>
  </si>
  <si>
    <t>A directional crack damage memory effect in Sandstone under true triaxial loading</t>
  </si>
  <si>
    <t>European Trading Volumes on Cross-Market Holidays</t>
  </si>
  <si>
    <t>Protecting-group-free amidation of amino acids using Lewis acid catalysts</t>
  </si>
  <si>
    <t>Developments in Pressurized Gyration for the Mass Production of Polymeric Fibers</t>
  </si>
  <si>
    <t>Constraining uncertainty in the timescale of angiosperm evolution and the veracity of a Cretaceous Terrestrial Revolution</t>
  </si>
  <si>
    <t>Relevance of time-dependence for clinically viable diffusion imaging of the spinal cord</t>
  </si>
  <si>
    <t>Efficient Near-Infrared Electroluminescence at 840 nm with “Metal-Free” Small-Molecule:Polymer Blends</t>
  </si>
  <si>
    <t>Crowd-sourcing as an analytical method: Metrology of smartphone measurements in heritage science</t>
  </si>
  <si>
    <t>Vision impairment and risk of dementia: Findings from the English Longitudinal Study of Ageing</t>
  </si>
  <si>
    <t>Evaluating the Skill of Forecasts of the Near-Earth Solar Wind using a Space Weather Monitor at L5</t>
  </si>
  <si>
    <t>Bergmann’s Rule in Alien Birds</t>
  </si>
  <si>
    <t>Mice with endogenous TDP-43 mutations exhibit gain of splicing function and characteristics of amyotrophic lateral sclerosis</t>
  </si>
  <si>
    <t>Incidental learning and long-term retention of new word meanings from stories: The effect of number of exposures</t>
  </si>
  <si>
    <t>Bandgap Engineering of Organic Semiconductors for Highly Efficient Photocatalytic Water Splitting</t>
  </si>
  <si>
    <t>A Rapid and Robust Diagnostic for Liver Fibrosis Using a Multichannel Polymer Sensor Array</t>
  </si>
  <si>
    <t>Individual participant data meta-analysis of continuous outcomes: a comparison of approaches for specifying and estimating one-stage models</t>
  </si>
  <si>
    <t>Developing an in vitro model to screen drugs for nerve regeneration</t>
  </si>
  <si>
    <t>Vascularisation Strategies for Peripheral Nerve Tissue Engineering</t>
  </si>
  <si>
    <t>Modified peptide inhibitors of the Keap1-Nrf2 protein-protein interaction incorporating unnatural amino acids</t>
  </si>
  <si>
    <t>Networking cities after Paris: weighing the ambition of urban climate change experimentation</t>
  </si>
  <si>
    <t>Variation at the TRIM11 locus modifies Progressive Supranuclear Palsy phenotype</t>
  </si>
  <si>
    <t>Computer Model Calibration with Large Nonstationary Spatial Outputs: Application to the calibration of a climate model</t>
  </si>
  <si>
    <t>Does urinary cytology have a role in haematuria investigations?</t>
  </si>
  <si>
    <t>Organization of the thermal grill illusion by spinal segments</t>
  </si>
  <si>
    <t>Prevalence of Attention Deficit Hyperactivity Disorder Symptoms in Patients with Schizophrenia</t>
  </si>
  <si>
    <t>In vivo characterization of white matter pathology in pre-manifest Huntington’s disease</t>
  </si>
  <si>
    <t>Dirichlet Process Mixtures of Order Statistics with Applications to Retail Analytics</t>
  </si>
  <si>
    <t>Optimal repetition time reduction for single subject event‐related functional magnetic resonance imaging</t>
  </si>
  <si>
    <t>Polymorphic phase transitions in carbamazepine and 10,11-dihydrocarbamazepine</t>
  </si>
  <si>
    <t>The role of intelligence in decision-making in early adolescence</t>
  </si>
  <si>
    <t>High frequency peripheral vibration decreases completion time on a number of motor tasks</t>
  </si>
  <si>
    <t>Real-time Cardiovascular MR with Spatio-temporal Artifact Suppression using Deep Learning - Proof of Concept in Congenital Heart Disease</t>
  </si>
  <si>
    <t>Determining the mode, frequency, and azimuthal wave number of ULF waves during a HSS and moderate geomagnetic storm</t>
  </si>
  <si>
    <t>Using technology to develop teachers as designers of TEL: evaluating the Learning Designer</t>
  </si>
  <si>
    <t>A Bayesian Multivariate Approach to Estimating the Prevalence of a Superordinate Category of Disorders</t>
  </si>
  <si>
    <t>Why we love bees and hate wasps</t>
  </si>
  <si>
    <t>Vangl2, a planar cell polarity molecule, is implicated in irreversible and reversible kidney glomerular injury</t>
  </si>
  <si>
    <t>Evaluation of the BET Theory for the Characterization of Meso and Microporous MOFs</t>
  </si>
  <si>
    <t>Potential of Continuous Manufacturing for Liposomal Drug Products</t>
  </si>
  <si>
    <t>The role of neighborhood greenspace in children’s spatial working memory</t>
  </si>
  <si>
    <t>Long-term Retinal Differentiation of Human Induced Pluripotent Stem Cells in a Continuously Perfused Microfluidic Culture Device</t>
  </si>
  <si>
    <t>The Effect of Low Resolution and Coverage on the Accuracy of Susceptibility Mapping</t>
  </si>
  <si>
    <t>Model based Reconstruction Framework for Correction of Signal Pile-up and Geometric Distortions in Prostate Diffusion MRI</t>
  </si>
  <si>
    <t>Meta-analysis of non-linear exposure-outcome relationships using individual participant data: A comparison of two methods</t>
  </si>
  <si>
    <t>Gender differences and individual, household and workplace characteristics: regional geographies of extended working lives</t>
  </si>
  <si>
    <t>VERDICT-AMICO: Ultrafast fitting algorithm for non-invasive prostate microstructure characterisation</t>
  </si>
  <si>
    <t>Objects as culture - specific referents of color terms in Russian</t>
  </si>
  <si>
    <t>The Many Meanings of Quality Education: Politics of Targets and Indicators in SDG4</t>
  </si>
  <si>
    <t>Assessing the efficiency of thermal pressurisation using natural pseudotachylyte‐bearing rocks</t>
  </si>
  <si>
    <t>The relationship between microfracture damage and the physical properties of fault-related rocks: The Gole Larghe Fault Zone, Italian Southern Alps</t>
  </si>
  <si>
    <t>Energisation of the ring current by substorms</t>
  </si>
  <si>
    <t>Modelling the structure and dynamics of semantic processing</t>
  </si>
  <si>
    <t>Presymptomatic white matter integrity loss in familial frontotemporal dementia in the GENFI cohort</t>
  </si>
  <si>
    <t>A preliminary investigation into the accuracy of 3D modelling and 3D printing in forensic anthropology evidence reconstruction</t>
  </si>
  <si>
    <t>Development of lipopolyplexes for gene delivery: a comparison of the effects of differing modes of targeting peptide display on the structure and transfection activities of lipopolyplexes</t>
  </si>
  <si>
    <t>Electromagnetic Tracking in Imaging-Guided Laparoscopic Surgery: Comparison with Optical Tracking and Feasibility Study of a Combined Laparoscope and Laparoscopic Ultrasound System</t>
  </si>
  <si>
    <t>Carer coping and resident agitation as predictors of quality of life in care home residents living with dementia: MARQUE (Managing Agitation and Raising Quality of Life) English national care home prospective cohort study</t>
  </si>
  <si>
    <t>The Histone Deacetylase Inhibitor Nicotinamide Exacerbates Neurodegeneration in the Lactacystin Rat Model of Parkinson’s Disease</t>
  </si>
  <si>
    <t>The periodic flapping and breathing of Saturn's magnetodisk during equinox</t>
  </si>
  <si>
    <t>Population-calibrated multiple imputation for a binary/categorical covariate in categorical regression models</t>
  </si>
  <si>
    <t>When do we have the power to detect biological interactions in spatial point patterns?</t>
  </si>
  <si>
    <t>The Use of a Surface Active Agent in the Protection of a Fusion Protein during Bioprocessing</t>
  </si>
  <si>
    <t>Emerging opportunities and challenges for passive acoustics in ecological assessment and monitoring</t>
  </si>
  <si>
    <t>Why Legal Formalism Is Not a Stupid Thing</t>
  </si>
  <si>
    <t>Does the nicotine metabolite ratio moderate smoking cessation treatment outcomes in real-world settings? A prospective study</t>
  </si>
  <si>
    <t>Information-Anchored Sensitivity Analysis:Theory and Application</t>
  </si>
  <si>
    <t>Allowing for uncertainty due to missing and LOCF imputed outcomes in meta-analysis</t>
  </si>
  <si>
    <t>CSIRTs and Global Cybersecurity: How Technical Experts Support Science Diplomacy</t>
  </si>
  <si>
    <t>Recurrent magnetic dipolarization at Saturn: revealed by Cassini</t>
  </si>
  <si>
    <t>Visual response properties of neurons in the superficial layers of superior colliculus of awake mouse</t>
  </si>
  <si>
    <t>Intercellular Ca2+ signalling in the adult mouse cochlea</t>
  </si>
  <si>
    <t>Neurological effects of glucocerebrosidase gene mutations</t>
  </si>
  <si>
    <t>A Comparison of Thresholding Methods for Forensic Reconstruction Studies Using Fluorescent Powder Proxies for Trace Materials</t>
  </si>
  <si>
    <t>Diffusion profiles around quartz clasts as indicators of the thermal history of pseudotachylytes</t>
  </si>
  <si>
    <t>The IFITM protein family influence CD4 T helper cell differentiation and Th1/Th2 polarization</t>
  </si>
  <si>
    <t>CityNet - Deep Learning Tools for Urban Ecoacoustic Assessment</t>
  </si>
  <si>
    <t>Determination of Molybdenum Species Evolution during Non‐Oxidative Dehydroaromatization of Methane and its Implications for Catalytic Performance</t>
  </si>
  <si>
    <t>VEGF with AMD3100 Endogenously Mobilizes Mesenchymal Stem Cells and Improves Fracture Healing</t>
  </si>
  <si>
    <t>Physical activity across adulthood and bone health in later life: the 1946 British birth cohort</t>
  </si>
  <si>
    <t>Coseismic throw variation across along-strike bends on active normal faults: Implications for displacement versus length scaling of earthquake ruptures</t>
  </si>
  <si>
    <t>Fiber Formation from Silk Fibroin Using Pressurized Gyration</t>
  </si>
  <si>
    <t>Variations of Field Line Eigenfrequencies With Ring Current Intensity</t>
  </si>
  <si>
    <t>Assessing Potential Shared Genetic Aetiology between Body Mass Index (BMI) and Sleep Duration in 142,209 individuals</t>
  </si>
  <si>
    <t>Incorporating external evidence on between-trial heterogeneity in network meta-analysis</t>
  </si>
  <si>
    <t>Age at onset of walking in infancy is associated with hip shape in early old age</t>
  </si>
  <si>
    <t>Extracting individual trees from lidar point clouds using treeseg</t>
  </si>
  <si>
    <t>Ultra-Low Frequency waves as an intermediary for solar wind energy input into the radiation belts</t>
  </si>
  <si>
    <t>Automated methods to Test Connectedness and Quantify Indirectness of Evidence in Network Meta-Analysis</t>
  </si>
  <si>
    <t>An ultra scale-down method to investigate monoclonal antibody processing during tangential flow filtration (TFF) using ultrafiltration membranes</t>
  </si>
  <si>
    <t>POTENTIAL OF SUGAR BEET VINASSE AS A FEEDSTOCK FOR BIOCATALYST PRODUCTION WITHIN AN INTEGRATED BIOREFINERY CONTEXT</t>
  </si>
  <si>
    <t>Association of Bone Mineral Density and Fat Fraction with Magnetic Susceptibility in Inflamed Trabecular Bone</t>
  </si>
  <si>
    <t>Reaction of Q to thermal metamorphism in parent bodies: Experimental simulation</t>
  </si>
  <si>
    <t>Systematic Review of Young Children's Writing on Screen: What do we know and what do we need to know</t>
  </si>
  <si>
    <t>Co-culture of Keratinocyte-Staphylococcus aureus on Cu-Ag-Zn/CuO and Cu-Ag-W nanoparticle loaded Bacterial Cellulose:PMMA bandages</t>
  </si>
  <si>
    <t>(c)Development and validation of a haematuria cancer risk score to identify patients at risk of harbouring cancer</t>
  </si>
  <si>
    <t>Absence of Stress-induced Anisotropy during Brittle Deformation in Antigorite Serpentinite</t>
  </si>
  <si>
    <t>Growth and Fabrication of High-Quality Single-Nanowire Devices with Radial P-i-n Junctions</t>
  </si>
  <si>
    <t>Leaf and wood classification framework for terrestrial LiDAR point clouds</t>
  </si>
  <si>
    <t>Sex Differences in Interleukin-6 Stress Responses in People with Type 2 Diabetes</t>
  </si>
  <si>
    <t>Psychosocial impact of human papillomavirus-related head and neck cancer on patients and their partners: a qualitative interview study</t>
  </si>
  <si>
    <t>Spatiotemporal dynamics of PDGFRβ expression in pericytes and glial scar formation in penetrating brain injuries in adults</t>
  </si>
  <si>
    <t>Antifungal Bandages Containing Cinnamon Extract</t>
  </si>
  <si>
    <t>Performance Assessment of 3D-Mapping-Aided GNSS Part 1: Algorithms and User Equipment</t>
  </si>
  <si>
    <t>VERDICT MRI validation in fresh and fixed prostate specimens using patient-specific molds for histological and MR alignment</t>
  </si>
  <si>
    <t>Extrinsic elastic anisotropy in a compositionally heterogeneous Earth's mantle</t>
  </si>
  <si>
    <t>Performance Assessment of 3D-Mapping-Aided GNSS Part 2: Environment and Mapping</t>
  </si>
  <si>
    <t>Cerebrospinal fluid flow dynamics in Huntington's disease evaluated by phase contrast MRI</t>
  </si>
  <si>
    <t>Mix methods approach to explore patients’ perspectives on the acceptability of a urinary biomarker test in replacement of cystoscopy in bladder cancer surveillance</t>
  </si>
  <si>
    <t>Maternal Complications following Open and Fetoscopic Fetal Surgery: a Systematic Review and Meta-Analysis</t>
  </si>
  <si>
    <t>Low-Frequency Measurements of Seismic Moduli and Attenuation in Antigorite Serpentinite</t>
  </si>
  <si>
    <t>The role of graphene in enhancing the materials properties of thermosetting polymers</t>
  </si>
  <si>
    <t>Aminopolyols from carbohydrates: the amination of sugars and sugar-derived tetrahydrofurans with transaminases</t>
  </si>
  <si>
    <t>My body and other objects: The internal limits of self-ownership</t>
  </si>
  <si>
    <t>Inference on water content in the mantle transition zone near subducted slabs from anisotropy tomography</t>
  </si>
  <si>
    <t>The crime, mental health and economic impacts of pre-arrest diversion of people with mental health problems: A systematic review</t>
  </si>
  <si>
    <t>The effects of land use disturbance varies with trophic position in littoral cichlid fish communities from Lake Tanganyika</t>
  </si>
  <si>
    <t>Health and social care practitioners' understanding of the problems of people with dementia‐related visual processing impairment</t>
  </si>
  <si>
    <t>Facilitators and barriers to co-research by people with dementia and academic researchers: findings from a qualitative study</t>
  </si>
  <si>
    <t>Educational influences on young people's support for fundamental British values</t>
  </si>
  <si>
    <t>Tunable Bifunctional Activity of MnxCo3−xO4 Nanocrystals Decorated on Carbon Nanotubes for Oxygen Electrocatalysis</t>
  </si>
  <si>
    <t>Repeated touch and needle prick stimulation in the neonatal period increases the baseline mechanical sensitivity and post-injury hypersensitivity of adult spinal sensory neurons</t>
  </si>
  <si>
    <t>The stress regulator FKBP51: a novel and promising druggable target for the treatment of persistent pain states across sexes</t>
  </si>
  <si>
    <t>Age at menopause and lifetime cognition: findings from a British birth cohort study</t>
  </si>
  <si>
    <t>Long Working Hours and Risk of Venous Thromboembolism</t>
  </si>
  <si>
    <t>Cognitive Impairment Before Intracerebral Hemorrhage Is Associated With Cerebral Amyloid Angiopathy</t>
  </si>
  <si>
    <t>Typical features of Parkinson disease and diagnostic challenges with microdeletion 22q11.2</t>
  </si>
  <si>
    <t>Validation of MRC Centre MRI calf muscle fat fraction protocol as an outcome measure in CMT1A</t>
  </si>
  <si>
    <t>Modulation of Cardiac Ventricular Excitability by Glucagon-Like Peptide-1 (GLP-1)</t>
  </si>
  <si>
    <t>Long-term virological suppression on first-line efavirenz + tenofovir + emtricitabine/lamivudine for HIV-1</t>
  </si>
  <si>
    <t>Myasthenic Congenital Myopathy from Recessive Mutations at a Single Residue in NaV1.4</t>
  </si>
  <si>
    <t>Community exercise is feasible for neuromuscular diseases and can improve aerobic capacity</t>
  </si>
  <si>
    <t>Muscle and not neuronal biomarkers correlate with severity in Spinal and Bulbar Muscular Atrophy</t>
  </si>
  <si>
    <t>Haptic Guidance based on All-Optical Ultrasound Distance Sensing for Safer Minimally Invasive Fetal Surgery</t>
  </si>
  <si>
    <t>Sep 2018</t>
  </si>
  <si>
    <t>Oct 2018</t>
  </si>
  <si>
    <t>February 2019</t>
  </si>
  <si>
    <t>Mar 2019</t>
  </si>
  <si>
    <t>Apr 2018</t>
  </si>
  <si>
    <t>Mar 2018</t>
  </si>
  <si>
    <t>Jun 2017</t>
  </si>
  <si>
    <t>May 2018</t>
  </si>
  <si>
    <t>June 2018</t>
  </si>
  <si>
    <t>July 2018</t>
  </si>
  <si>
    <t>August 2018</t>
  </si>
  <si>
    <t>Aug 2018</t>
  </si>
  <si>
    <t>Nov 2018</t>
  </si>
  <si>
    <t>Jan 2019</t>
  </si>
  <si>
    <t>Dec 2018</t>
  </si>
  <si>
    <t>Mar 18</t>
  </si>
  <si>
    <t>Feb 2018</t>
  </si>
  <si>
    <t>Feb 2019</t>
  </si>
  <si>
    <t>August 2017</t>
  </si>
  <si>
    <t>January 2019</t>
  </si>
  <si>
    <t>Jan 2018</t>
  </si>
  <si>
    <t>Jun 2018</t>
  </si>
  <si>
    <t>April 2018</t>
  </si>
  <si>
    <t>Jan 2019
Open Peer Review reports</t>
  </si>
  <si>
    <t>October 2018</t>
  </si>
  <si>
    <t>September 2018</t>
  </si>
  <si>
    <t>Oct 2017</t>
  </si>
  <si>
    <t>Jan 18</t>
  </si>
  <si>
    <t>March 2018</t>
  </si>
  <si>
    <t>sep 2018</t>
  </si>
  <si>
    <t>December 2018</t>
  </si>
  <si>
    <t>546420</t>
  </si>
  <si>
    <t>Dec 2017</t>
  </si>
  <si>
    <t>Feb 18</t>
  </si>
  <si>
    <t>Apr 18</t>
  </si>
  <si>
    <t>June 2017</t>
  </si>
  <si>
    <t>Nov 2017</t>
  </si>
  <si>
    <t>April 2019</t>
  </si>
  <si>
    <t>Oct 2019</t>
  </si>
  <si>
    <t>2018</t>
  </si>
  <si>
    <t>Jul 2018</t>
  </si>
  <si>
    <t>March 18</t>
  </si>
  <si>
    <t>September 2017</t>
  </si>
  <si>
    <t>Jun 18</t>
  </si>
  <si>
    <t>October 2017</t>
  </si>
  <si>
    <t>JULY 2018</t>
  </si>
  <si>
    <t>November 2018</t>
  </si>
  <si>
    <t>Apr 2017</t>
  </si>
  <si>
    <t>February 2018</t>
  </si>
  <si>
    <t>Sept 2018</t>
  </si>
  <si>
    <t>December 2017</t>
  </si>
  <si>
    <t>MRC, EPSRC</t>
  </si>
  <si>
    <t>MRC, ESRC</t>
  </si>
  <si>
    <t>MRC, BBSRC</t>
  </si>
  <si>
    <t>BBSRC, MRC</t>
  </si>
  <si>
    <t>NERC, EPSRC</t>
  </si>
  <si>
    <t>ESRC, MRC</t>
  </si>
  <si>
    <t>EPSRC, AHRC, ESRC</t>
  </si>
  <si>
    <t>EPSRC, BBSRC</t>
  </si>
  <si>
    <t>NERC, STFC</t>
  </si>
  <si>
    <t>BBSRC, EPSRC</t>
  </si>
  <si>
    <t>STFC, NERC</t>
  </si>
  <si>
    <t>ESRC, EPSRC</t>
  </si>
  <si>
    <t>ESRC, AHRC</t>
  </si>
  <si>
    <t>EPSRC, MRC</t>
  </si>
  <si>
    <t>NERC, AHRC</t>
  </si>
  <si>
    <t>BBSRC, NERC</t>
  </si>
  <si>
    <t>BB/L018977/1</t>
  </si>
  <si>
    <t>ES/L007002/1</t>
  </si>
  <si>
    <t>EP/K009745/1</t>
  </si>
  <si>
    <t>EP/P008860/1; EP/L020262/1</t>
  </si>
  <si>
    <t>MR/L01095X/1</t>
  </si>
  <si>
    <t>EP/N017935/1</t>
  </si>
  <si>
    <t>EP/K020323/1; EP/L006472/1</t>
  </si>
  <si>
    <t>EP/L023059/1</t>
  </si>
  <si>
    <t>EP/N034228/1, EP/L023059/1; EP/K038656/1</t>
  </si>
  <si>
    <t>EP/N009533/1</t>
  </si>
  <si>
    <t>MR/L016311/1</t>
  </si>
  <si>
    <t>EP/K031953/1</t>
  </si>
  <si>
    <t>EP/L000202/1; EP/N01572X/1; EP/L015862/1</t>
  </si>
  <si>
    <t>EP/L015862/1</t>
  </si>
  <si>
    <t>EP/N004884/1</t>
  </si>
  <si>
    <t>EP/L01646X/1</t>
  </si>
  <si>
    <t>EP/L000202/1</t>
  </si>
  <si>
    <t>EP/I004424/1</t>
  </si>
  <si>
    <t>EP/K014714/1</t>
  </si>
  <si>
    <t>EP/K039229/1; EP/L000202/1</t>
  </si>
  <si>
    <t>Cancer Research UK and EPSRC (EPSRC; C1519/A16463)</t>
  </si>
  <si>
    <t>EP/N032888/1, EP/M009394/1, EP/M014045/1</t>
  </si>
  <si>
    <t>EP/L015277/1</t>
  </si>
  <si>
    <t>EP/L00030X/1</t>
  </si>
  <si>
    <t>EP/M507970/1</t>
  </si>
  <si>
    <t>EP/K038656/1</t>
  </si>
  <si>
    <t>EP/R020973/1, EP/N032888/1</t>
  </si>
  <si>
    <t>EP/G004382/1</t>
  </si>
  <si>
    <t>EP/L017091/1</t>
  </si>
  <si>
    <t>EP/L00030X/1; EP/R029598/1</t>
  </si>
  <si>
    <t>EP/M015157/1</t>
  </si>
  <si>
    <t>EP/L000202/1; EP/N01572X/1</t>
  </si>
  <si>
    <t>Paul Warburton</t>
  </si>
  <si>
    <t>EP/K007467/1</t>
  </si>
  <si>
    <t>BB/J01253X/1</t>
  </si>
  <si>
    <t>EP/P02467X/1, EP/S018204/1</t>
  </si>
  <si>
    <t>G1000968 (Cambridge)</t>
  </si>
  <si>
    <t>MC_UU_12019/1; MC_UU_12019/2; MC_UU_12019/4</t>
  </si>
  <si>
    <t>EP/G036675</t>
  </si>
  <si>
    <t>EP/M506448/1</t>
  </si>
  <si>
    <t>ST/M001334/1</t>
  </si>
  <si>
    <t>NE/N001508/1</t>
  </si>
  <si>
    <t>EP/K004077/1</t>
  </si>
  <si>
    <t>EP/I021884/1</t>
  </si>
  <si>
    <t>CEFLE_P41855</t>
  </si>
  <si>
    <t>EP/N024915/1</t>
  </si>
  <si>
    <t>No code - but held at UCL</t>
  </si>
  <si>
    <t>G0701757</t>
  </si>
  <si>
    <t>MR/M008525/1;</t>
  </si>
  <si>
    <t>EP/K025945/1</t>
  </si>
  <si>
    <t>EP/I01330X/1</t>
  </si>
  <si>
    <t>EP/I028900/2; EP/K003623/2</t>
  </si>
  <si>
    <t>EP/K01739X/1; EP/P013503/1</t>
  </si>
  <si>
    <t>EP/J017329/1; EP/K024701/1; EP/H005544/1; EP/P510270/1</t>
  </si>
  <si>
    <t>EP/L015242/1</t>
  </si>
  <si>
    <t>EP/P023231/1; EP/L016478/1</t>
  </si>
  <si>
    <t>EP/L002019/1</t>
  </si>
  <si>
    <t>MR/K005537/1</t>
  </si>
  <si>
    <t>MR/K000187/1</t>
  </si>
  <si>
    <t>EP/K039121/1; G0801724</t>
  </si>
  <si>
    <t>G0801213</t>
  </si>
  <si>
    <t>MR/K022741/1, MR/M004597/1</t>
  </si>
  <si>
    <t>MR/N012542/1</t>
  </si>
  <si>
    <t>MR/N02687X/1; MR/R001871/1</t>
  </si>
  <si>
    <t>MR/K018396/1</t>
  </si>
  <si>
    <t>EP/G037698/1</t>
  </si>
  <si>
    <t>EP/G037159/1</t>
  </si>
  <si>
    <t>NE/P016103/1</t>
  </si>
  <si>
    <t>RES-139-25-0395-A</t>
  </si>
  <si>
    <t>EP/P004016/1</t>
  </si>
  <si>
    <t>EP/G037159/1; EP/N509577/1</t>
  </si>
  <si>
    <t>BB/M00211X/1</t>
  </si>
  <si>
    <t>MR/M004236/1</t>
  </si>
  <si>
    <t>MR/K501268/1</t>
  </si>
  <si>
    <t>MC_UU_12019/1; MC_UU_12019/3; MC_UU_12019/4</t>
  </si>
  <si>
    <t>MC_UU_12019/1; MC_UU_12019/2; MC_UU_12019/3).</t>
  </si>
  <si>
    <t>MR/N026004/1</t>
  </si>
  <si>
    <t>MR/M007871/1; MR/J004553/1</t>
  </si>
  <si>
    <t>ES/L003619/1</t>
  </si>
  <si>
    <t>164587</t>
  </si>
  <si>
    <t>MR/J01270X/1</t>
  </si>
  <si>
    <t>ES/M008584/1, ES/M001660/1</t>
  </si>
  <si>
    <t>MR/M008525/1</t>
  </si>
  <si>
    <t>MR/K013351/1; G0902037</t>
  </si>
  <si>
    <t>MR/K013351/1</t>
  </si>
  <si>
    <t>MR/K023616/1</t>
  </si>
  <si>
    <t>MR/P020372/1</t>
  </si>
  <si>
    <t>MR_UU_12023/23</t>
  </si>
  <si>
    <t>MC_UU_12023/23</t>
  </si>
  <si>
    <t>MR/P008984/1</t>
  </si>
  <si>
    <t>ES/L009250/1</t>
  </si>
  <si>
    <t>BB/L002957/1</t>
  </si>
  <si>
    <t>MC_PC_15063 MRC Proximity to Discovery Industry Engagement Fund (530912)</t>
  </si>
  <si>
    <t>Royal Society-EPSRC Dorothy Hodgkin Research Fellowship (DH130079)</t>
  </si>
  <si>
    <t>MC_UU_12019/1;MC_UU_12019/3; EP/J020990/1; EP/H046410/1</t>
  </si>
  <si>
    <t>EP/N034864/1</t>
  </si>
  <si>
    <t>MR/L004933/1</t>
  </si>
  <si>
    <t>BB/J008532/1</t>
  </si>
  <si>
    <t>MC_UU_12023/21</t>
  </si>
  <si>
    <t>GN 2339</t>
  </si>
  <si>
    <t>MR/M000125/1</t>
  </si>
  <si>
    <t>ES/K01336X/1</t>
  </si>
  <si>
    <t>EP/K011839/1</t>
  </si>
  <si>
    <t>English Longitudinal Study of Ageing (ELSA)</t>
  </si>
  <si>
    <t>2008/139845/UCL</t>
  </si>
  <si>
    <t>MR/ K006584/1</t>
  </si>
  <si>
    <t>G0802027</t>
  </si>
  <si>
    <t>MC_UU_12019/1</t>
  </si>
  <si>
    <t>MR/L020335/1</t>
  </si>
  <si>
    <t>ES/L001780/1</t>
  </si>
  <si>
    <t>ES/L007517/1</t>
  </si>
  <si>
    <t>MR/M016501/1</t>
  </si>
  <si>
    <t>MR/K013351/1; MR/R024227/1</t>
  </si>
  <si>
    <t>MC_UU_12019/4</t>
  </si>
  <si>
    <t>MC_UU_12023/24</t>
  </si>
  <si>
    <t>MR/J01107X/1; EP/H046410/1; EP/J020990/1; EP/K005278/1</t>
  </si>
  <si>
    <t>MR/K013351/1; ES/L002892/1; G0902037</t>
  </si>
  <si>
    <t>MR/N003713/1</t>
  </si>
  <si>
    <t>ES/J500021/1</t>
  </si>
  <si>
    <t>AH/P005888/1</t>
  </si>
  <si>
    <t>G0601943</t>
  </si>
  <si>
    <t>ES/J500185/1</t>
  </si>
  <si>
    <t>MR/M008525/1; EP/J020990/1</t>
  </si>
  <si>
    <t>ES/P003818/1</t>
  </si>
  <si>
    <t>MR/R502248/1</t>
  </si>
  <si>
    <t>BB/M009513/1</t>
  </si>
  <si>
    <t>ES/J019119/1; ES/R003114/1; RG71546</t>
  </si>
  <si>
    <t>MR/R002118/1</t>
  </si>
  <si>
    <t>G0000934</t>
  </si>
  <si>
    <t>MR/S000992/1</t>
  </si>
  <si>
    <t>BB/I021213/1</t>
  </si>
  <si>
    <t>EP/L016478/1</t>
  </si>
  <si>
    <t>MC_UU_12019/3</t>
  </si>
  <si>
    <t>MR/K021362/1</t>
  </si>
  <si>
    <t>ES/N001478/1</t>
  </si>
  <si>
    <t>ES/D003849/1; RES-167-25-0124</t>
  </si>
  <si>
    <t>AH/L007096/1</t>
  </si>
  <si>
    <t>Daniel Verscharen</t>
  </si>
  <si>
    <t>ES/N012054/1</t>
  </si>
  <si>
    <t>G0800268</t>
  </si>
  <si>
    <t>RG71546</t>
  </si>
  <si>
    <t>G0400713</t>
  </si>
  <si>
    <t>NE/N010957/1</t>
  </si>
  <si>
    <t>MC_UU_12019/4; MC_UU_12019/3</t>
  </si>
  <si>
    <t>MR/K024280/1</t>
  </si>
  <si>
    <t>BB/J014567/1</t>
  </si>
  <si>
    <t>MR/N009169/1</t>
  </si>
  <si>
    <t>BB/M00659X/1</t>
  </si>
  <si>
    <t>NE/N019024/1</t>
  </si>
  <si>
    <t>NE/P006752/1</t>
  </si>
  <si>
    <t>NE/G020027/1</t>
  </si>
  <si>
    <t>PhD - LAHP 159110</t>
  </si>
  <si>
    <t>EP/L020904/1</t>
  </si>
  <si>
    <t>MRC Clinical Research Training Fellowship GN 2339</t>
  </si>
  <si>
    <t>MC_UU_12023/21; MC_UU_12023/29</t>
  </si>
  <si>
    <t>EP/R023662/1</t>
  </si>
  <si>
    <t>EP/P009050/1</t>
  </si>
  <si>
    <t>G1000068</t>
  </si>
  <si>
    <t>EP/N034864/1; EP/L016478/1</t>
  </si>
  <si>
    <t>BB/M009645/1</t>
  </si>
  <si>
    <t>MR/P012256/1; BB/R02281X/1</t>
  </si>
  <si>
    <t>EP/R041504/1</t>
  </si>
  <si>
    <t>MR/M023672/1</t>
  </si>
  <si>
    <t>Anthony Steed</t>
  </si>
  <si>
    <t>EP/L00030X/1; EP/K024876/1</t>
  </si>
  <si>
    <t>G0700095; BBSRC studentship</t>
  </si>
  <si>
    <t>G1000709</t>
  </si>
  <si>
    <t>EP/M027856/1</t>
  </si>
  <si>
    <t>ES/N015185/1; ES/P003435/1</t>
  </si>
  <si>
    <t>MR/M004236/1; G0000199; G0600337</t>
  </si>
  <si>
    <t>MR/M024083/1; G0802241; MR/J013374/1</t>
  </si>
  <si>
    <t>EP/G037264/1</t>
  </si>
  <si>
    <t>EP/M007960/1</t>
  </si>
  <si>
    <t>EP/H009612/1</t>
  </si>
  <si>
    <t>PhD</t>
  </si>
  <si>
    <t>NE/M015181/1</t>
  </si>
  <si>
    <t>ES/F015879/1</t>
  </si>
  <si>
    <t>MR/M025411/1</t>
  </si>
  <si>
    <t>EP/I031480/1</t>
  </si>
  <si>
    <t>MR/M010465/1; MR/J000655/1; BB/M008517/1</t>
  </si>
  <si>
    <t>ST/K000977/1</t>
  </si>
  <si>
    <t>MR/K006584/1</t>
  </si>
  <si>
    <t>G0300117</t>
  </si>
  <si>
    <t>MC_UU_12023/28; MC_UU_12023/6.</t>
  </si>
  <si>
    <t>EP/K021192/1</t>
  </si>
  <si>
    <t>G0401525</t>
  </si>
  <si>
    <t>NE/L008823/1; Contract Dated 30/10/14</t>
  </si>
  <si>
    <t>EP/G034656/1</t>
  </si>
  <si>
    <t>BB/N01524X/1; BB/K000942/1</t>
  </si>
  <si>
    <t>G0900872</t>
  </si>
  <si>
    <t>MR/M006468/1; MR/L019248/1</t>
  </si>
  <si>
    <t>MR/M008592/1</t>
  </si>
  <si>
    <t>MRC PRION UNIT QQ AWARD</t>
  </si>
  <si>
    <t>G0300411</t>
  </si>
  <si>
    <t>G0900466</t>
  </si>
  <si>
    <t>BB/K001094/1; MR/M00936X/1 Career Development Award to Amandine Maréchal</t>
  </si>
  <si>
    <t>NE/M013561/1; EP/I02249X/1</t>
  </si>
  <si>
    <t>MR/J000655/1; MR/M010465/1; BB/M008517/1</t>
  </si>
  <si>
    <t>EP/L016036/1</t>
  </si>
  <si>
    <t>EP/L00030X/1; EP/R029598/1; EP/K024876/1</t>
  </si>
  <si>
    <t>BB/M022374/1, BB/P027431/1; BB/R000697/1</t>
  </si>
  <si>
    <t>ES/K006029/1</t>
  </si>
  <si>
    <t>EP/L020262/1; EP/M011119/1; EP/P008860/1</t>
  </si>
  <si>
    <t>EP/K014897/1</t>
  </si>
  <si>
    <t>EP/P034101/1</t>
  </si>
  <si>
    <t>EP/L504889/1; EP/L016478/1; EP/L022680/1</t>
  </si>
  <si>
    <t>EP/P009050/1; EP/M014045/1</t>
  </si>
  <si>
    <t>Shamshad Cockroft</t>
  </si>
  <si>
    <t>MR/M019292/1, BB/M503083/1, BB/M009513/1</t>
  </si>
  <si>
    <t>MR/P000843/1; BB/I026324/1</t>
  </si>
  <si>
    <t>RES-589-28-000</t>
  </si>
  <si>
    <t>MR/K013351/1; MRR024227</t>
  </si>
  <si>
    <t>GR/S62505/01</t>
  </si>
  <si>
    <t>ES/M008584/1</t>
  </si>
  <si>
    <t>BB/D522346/1</t>
  </si>
  <si>
    <t>NS/A000027/1; EP/L016478/1</t>
  </si>
  <si>
    <t>EP/K503745/1</t>
  </si>
  <si>
    <t>EP/L01520X/1</t>
  </si>
  <si>
    <t>EP/K024876/1; EP/L00030X/1; EP/R029598/1</t>
  </si>
  <si>
    <t>EP/K014706/2,EP/K038656/1,EP/M009394/1,EP/M014371/1,EP/M023508/1,EP/N032888/1,EP/P009050/1,EP/R023581/1</t>
  </si>
  <si>
    <t>EP/K039326/1</t>
  </si>
  <si>
    <t>EP/M020533/1; NS/A000001/1; NS/A000050/1; EP/N026993/1</t>
  </si>
  <si>
    <t>MR/K026453/1</t>
  </si>
  <si>
    <t>EP/M014371/1</t>
  </si>
  <si>
    <t>Studentship (1485449)</t>
  </si>
  <si>
    <t>MC_UU_12019/1; MC_UU_12019/2; HNR/DR/2014/SR</t>
  </si>
  <si>
    <t>G1000629</t>
  </si>
  <si>
    <t>EP/M014371/1, EP/M023508/1, EP/K038656/1,EP/L015749/1,EP/M009394/1, EP/N022971/1</t>
  </si>
  <si>
    <t>ST/J002925/1</t>
  </si>
  <si>
    <t>EP/M027856/1, EP/M028240/1</t>
  </si>
  <si>
    <t>ES/K005723/1</t>
  </si>
  <si>
    <t>NE/ P011780/1,NE/N00373X/1</t>
  </si>
  <si>
    <t>EP/N021177/1</t>
  </si>
  <si>
    <t>G1000709,MR/N019075/1,MR/N026101/1,MR/P026494/1,MR/R015325/1</t>
  </si>
  <si>
    <t>MC_UU_00012/3</t>
  </si>
  <si>
    <t>MR/M02492X/1</t>
  </si>
  <si>
    <t>MR/P026494/1; MR/N026101/1; MR/N019075/1</t>
  </si>
  <si>
    <t>MR/K013351/1; MRR024227/1</t>
  </si>
  <si>
    <t>ES/K002309/1</t>
  </si>
  <si>
    <t>MR/R006504/1</t>
  </si>
  <si>
    <t>EP/N001893/1</t>
  </si>
  <si>
    <t>EP/M02699X/1</t>
  </si>
  <si>
    <t>MC_UU_12019/1; MC_UU_12019/2; MC_UU_12019/3; MC_UU_12019/4; MC_UU_12019/5</t>
  </si>
  <si>
    <t>EP/K024876/1,EP/L00030X/1,EP/R029598/1</t>
  </si>
  <si>
    <t>MC_UU_12019/1; MC_UU_12019/2; MC_UU_12019/5</t>
  </si>
  <si>
    <t>EP/H009612/1,EP/L01517X/1</t>
  </si>
  <si>
    <t>MR/R000050/1</t>
  </si>
  <si>
    <t>EP/K024876/1</t>
  </si>
  <si>
    <t>EP/L026287/1</t>
  </si>
  <si>
    <t>EP/P006566/1; EP/I02249X/1,EP/M009688/1</t>
  </si>
  <si>
    <t>EP/M00337X/1</t>
  </si>
  <si>
    <t>EP/I01375X/1</t>
  </si>
  <si>
    <t>MR/P007597/1</t>
  </si>
  <si>
    <t>FC010110</t>
  </si>
  <si>
    <t>G81174H</t>
  </si>
  <si>
    <t>EP/L015862/1, EP/L018330/1, EP/K021192/1; EP/N032888/1, EP/K002252/1,</t>
  </si>
  <si>
    <t>EP/M014371/1, EP/K038656/1; EP/K014706/2, EP/M009394/1, EP/M023508/1,EP/N032888/1,EP/P009050/1,EP/R023581/1</t>
  </si>
  <si>
    <t>EP/K502959/1</t>
  </si>
  <si>
    <t>R024227, K013351</t>
  </si>
  <si>
    <t>MR/R011494/1</t>
  </si>
  <si>
    <t>MC_UU_12019/1; MC_UU_12019/5; MC_UU_12019/2</t>
  </si>
  <si>
    <t>MC_PC_15037</t>
  </si>
  <si>
    <t>ES/J500185/1; MR/J013145/1; PhD Studentship</t>
  </si>
  <si>
    <t>MR/P01660X/1; MR/K008722/1</t>
  </si>
  <si>
    <t>ES/P003435/1</t>
  </si>
  <si>
    <t>ES/N018834/1</t>
  </si>
  <si>
    <t>EP/K039253/1</t>
  </si>
  <si>
    <t>EP/J017833/1</t>
  </si>
  <si>
    <t>EP/N010523/1</t>
  </si>
  <si>
    <t>EP/L020904/1,EP/M026884/1,EP/R02961X/1</t>
  </si>
  <si>
    <t>BB/K003399/1, BB/P003745/1</t>
  </si>
  <si>
    <t>MC_UU_12019/1,MC_UU_12019/2,MC_UU_12019/4</t>
  </si>
  <si>
    <t>EP/I033270/1</t>
  </si>
  <si>
    <t>EP/L505717/1</t>
  </si>
  <si>
    <t>EP/L020904/1; EP/M026884/1; EP/R02961X/1</t>
  </si>
  <si>
    <t>BB/P007201/1</t>
  </si>
  <si>
    <t>MC_UU_12023/25</t>
  </si>
  <si>
    <t>MR/P018629/1</t>
  </si>
  <si>
    <t>ST/N000722/1; ST/K000977/1</t>
  </si>
  <si>
    <t>EP/K003976/1</t>
  </si>
  <si>
    <t>EP/K032585/1</t>
  </si>
  <si>
    <t>EP/L003279/1</t>
  </si>
  <si>
    <t>EP/L00030X/1,EP/R029598/1</t>
  </si>
  <si>
    <t>MR/P002072/2</t>
  </si>
  <si>
    <t>NS/A000027/1,NS/A000050/1</t>
  </si>
  <si>
    <t>MR/P012698/1</t>
  </si>
  <si>
    <t>G0301067</t>
  </si>
  <si>
    <t>MR/R024227/1</t>
  </si>
  <si>
    <t>EP/R035342/1</t>
  </si>
  <si>
    <t>EP/K038656/1; EP/M014371/1</t>
  </si>
  <si>
    <t>EP/N509577/1</t>
  </si>
  <si>
    <t>BB/P018726/1</t>
  </si>
  <si>
    <t>MR/M008525/1; MR/M023664/1; MR/J01107X/1; EP/H046410/1</t>
  </si>
  <si>
    <t>NE/M019799/1 ; EP/L024756/1</t>
  </si>
  <si>
    <t>MR/J011851/1; BB/R009872/1</t>
  </si>
  <si>
    <t>MR/J006718/1</t>
  </si>
  <si>
    <t>ES/M010147/1</t>
  </si>
  <si>
    <t>G0901819</t>
  </si>
  <si>
    <t>EP/K014714/1, EP/I019693/1, EP/K007467/1</t>
  </si>
  <si>
    <t>539270/173067</t>
  </si>
  <si>
    <t>G0801278</t>
  </si>
  <si>
    <t>MR/M013901/1</t>
  </si>
  <si>
    <t>MR/N026012/1; BB/R009872/1</t>
  </si>
  <si>
    <t>MR/K501268/1; EP/L016478/1</t>
  </si>
  <si>
    <t>EP/K037323/1 - joint funded between EPSRC, ESRC and AHRC</t>
  </si>
  <si>
    <t>EP/L018330/1 ; EP/K021192/1</t>
  </si>
  <si>
    <t>EP/K028774/1</t>
  </si>
  <si>
    <t>EP/P510890/1</t>
  </si>
  <si>
    <t>MR/P011225/1</t>
  </si>
  <si>
    <t>NE/L002485/1 Training Grant</t>
  </si>
  <si>
    <t>EP/N013220/1, EP/N022750/1, EP/N027078/1, NS/A000027/1</t>
  </si>
  <si>
    <t>NE/P016138/1</t>
  </si>
  <si>
    <t>NE/L002485/1</t>
  </si>
  <si>
    <t>NE/M008932/1</t>
  </si>
  <si>
    <t>RES-620-28-0002</t>
  </si>
  <si>
    <t>MR/L009056/1</t>
  </si>
  <si>
    <t>EP/K011839/1; EP/R035288/1 (Oxford but UCL co-investigators)</t>
  </si>
  <si>
    <t>EP/P006973/1</t>
  </si>
  <si>
    <t>ES/N007921/1</t>
  </si>
  <si>
    <t>EP/G037264/1; EP/N001893/1</t>
  </si>
  <si>
    <t>BB/N016793/1</t>
  </si>
  <si>
    <t>EP/R013756/1</t>
  </si>
  <si>
    <t>EP/N022971/1</t>
  </si>
  <si>
    <t>G0802377, MR/N025644/1</t>
  </si>
  <si>
    <t>EP/P006485/1; EP/I033270/1; EP/K039121/1; EP/L015218/1; EP/N025105/1; BB/H015795/1</t>
  </si>
  <si>
    <t>ES/P011373/1</t>
  </si>
  <si>
    <t>MR/J012009/1</t>
  </si>
  <si>
    <t>AH/N00924X/1</t>
  </si>
  <si>
    <t>ST/N002385/1</t>
  </si>
  <si>
    <t>NS/A000050/1; NS/A000027/1; EP/N027078/1</t>
  </si>
  <si>
    <t>EP/N032055/1</t>
  </si>
  <si>
    <t>MR/L002043/1</t>
  </si>
  <si>
    <t>BB/L010410/1</t>
  </si>
  <si>
    <t>MR/R014108/1, MR/L002752/1, MR/J006785/1; BB/M009513/1, BB/N503915/1</t>
  </si>
  <si>
    <t>BB/L021404/1</t>
  </si>
  <si>
    <t>MC_UU_12023/20</t>
  </si>
  <si>
    <t>G1100693, MC_UU_12023/23, MC_UU_12023/26</t>
  </si>
  <si>
    <t>AH/P009719/1; AH/M004376/1</t>
  </si>
  <si>
    <t>NERC Doctoral Training Partnership NE/L002485/1</t>
  </si>
  <si>
    <t>ES/K005987/1; ES/M001660/1</t>
  </si>
  <si>
    <t>MR/P026494/1</t>
  </si>
  <si>
    <t>BB/L001608/1</t>
  </si>
  <si>
    <t>EP/I027084/1</t>
  </si>
  <si>
    <t>MR/N001435/1</t>
  </si>
  <si>
    <t>EP/F500351/1; BB/L02084X/1</t>
  </si>
  <si>
    <t>EP/L015455/1</t>
  </si>
  <si>
    <t>BB/J014567/1; MR/J006785/1</t>
  </si>
  <si>
    <t>ES/K001329/1</t>
  </si>
  <si>
    <t>MR/J002976/1; MR/J012998/1</t>
  </si>
  <si>
    <t>MRC Case Studentship - G1001629</t>
  </si>
  <si>
    <t>MRC Fellowship; MRC Ph.D Studentships; ES/K006711/1</t>
  </si>
  <si>
    <t>MR/M02492X/1; MC_PC_12024; BB/J015881/1</t>
  </si>
  <si>
    <t>MR/M024083/1</t>
  </si>
  <si>
    <t>Studentship</t>
  </si>
  <si>
    <t>MR/N017749/1</t>
  </si>
  <si>
    <t>MR/J013234/1</t>
  </si>
  <si>
    <t>MR/J01107X/1; EP/H046410/1, EP/J020990/1, EP/K005278</t>
  </si>
  <si>
    <t>ES/N01779X/1</t>
  </si>
  <si>
    <t>NE/I020571/2</t>
  </si>
  <si>
    <t>G0600967</t>
  </si>
  <si>
    <t>ESRC Studentship for Amit Patel</t>
  </si>
  <si>
    <t>MR/K015826/1; BB/M022374/1; BB/P027431/1; BB/R000697/1; BB/S507532/1</t>
  </si>
  <si>
    <t>EP/J017582/1</t>
  </si>
  <si>
    <t>EP/M020533/1</t>
  </si>
  <si>
    <t>EP/F009593/1; EP/K031953/1</t>
  </si>
  <si>
    <t>EP/M014150/1</t>
  </si>
  <si>
    <t>EP/R041792/1; EP/R035342/1</t>
  </si>
  <si>
    <t>NS/A000027/1; EP/H046410/1; EP/J020990/1; EP/K005278</t>
  </si>
  <si>
    <t>EP/R007934/1</t>
  </si>
  <si>
    <t>EP/K015893/1</t>
  </si>
  <si>
    <t>EP/J017671/1; EP/P003990/1</t>
  </si>
  <si>
    <t>EP/J008842/1; EP/J017582/1</t>
  </si>
  <si>
    <t>EP/M016005/1</t>
  </si>
  <si>
    <t>EP/H005536/1</t>
  </si>
  <si>
    <t>EP/L020262/1</t>
  </si>
  <si>
    <t>EP/N013220/1; EP/N022750/1; EP/N027078/1; NS/A000027/1; EP/P012841/1</t>
  </si>
  <si>
    <t>EP/N509577/1, EP/H050434/1, EP/J500331/1</t>
  </si>
  <si>
    <t>EP/J017671/1</t>
  </si>
  <si>
    <t>EP/H046410/1</t>
  </si>
  <si>
    <t>EP/R041792/1</t>
  </si>
  <si>
    <t>NS/A000027/1</t>
  </si>
  <si>
    <t>ES/L011840/1</t>
  </si>
  <si>
    <t>EP/R511638/1</t>
  </si>
  <si>
    <t>NS/A000050/1</t>
  </si>
  <si>
    <t>EP/K029118/1</t>
  </si>
  <si>
    <t>EP/M014150/1; EP/R007934/1</t>
  </si>
  <si>
    <t>NS/A000027/1; EP/K009745/1</t>
  </si>
  <si>
    <t>NE/J017434/1, NE/L002752/1</t>
  </si>
  <si>
    <t>ST/N000722/1</t>
  </si>
  <si>
    <t>ST/P003826/1; ST/N000722/1</t>
  </si>
  <si>
    <t>EP/J010952/1</t>
  </si>
  <si>
    <t>EP/M025160/1</t>
  </si>
  <si>
    <t>EP/P01576X/1</t>
  </si>
  <si>
    <t>EP/K01739X/1</t>
  </si>
  <si>
    <t>EP/M508330/1; EP/J007137/1</t>
  </si>
  <si>
    <t>ST/K502406/1; ST/P000282/1</t>
  </si>
  <si>
    <t>EP/L019620/1</t>
  </si>
  <si>
    <t>EPSRC case studentship No. 20873 (Esther Bar)</t>
  </si>
  <si>
    <t>EP/L018330/1</t>
  </si>
  <si>
    <t>EP/I022562/1</t>
  </si>
  <si>
    <t>ST/K502406/1</t>
  </si>
  <si>
    <t>EP/P510270/1</t>
  </si>
  <si>
    <t>NS/A000026/1</t>
  </si>
  <si>
    <t>GR/S23506/01</t>
  </si>
  <si>
    <t>EP/N031326/1</t>
  </si>
  <si>
    <t>EP/N022750/1</t>
  </si>
  <si>
    <t>EP/N031105/1</t>
  </si>
  <si>
    <t>EPSRC-funded EngD (Colin Rose)</t>
  </si>
  <si>
    <t>ES/L001810/1</t>
  </si>
  <si>
    <t>ESRC/UCL 14-18</t>
  </si>
  <si>
    <t>ST/K000934/1</t>
  </si>
  <si>
    <t>NE/M015181/1; NE/H003975/1; NE/K002902/1; ST/K000934/1</t>
  </si>
  <si>
    <t>BBSRC GCRF Impact Acceleration Award (BB/GCRF-IAA/17/21)</t>
  </si>
  <si>
    <t>EP/M025543/1</t>
  </si>
  <si>
    <t>BB/G008639/1</t>
  </si>
  <si>
    <t>MR/L009978/1</t>
  </si>
  <si>
    <t>ES/M010007/1</t>
  </si>
  <si>
    <t>MC_PC_14118</t>
  </si>
  <si>
    <t>MR/N019075/1</t>
  </si>
  <si>
    <t>MRC_UU_12023/23</t>
  </si>
  <si>
    <t>MR/N002318/1</t>
  </si>
  <si>
    <t>EP/L01517X/1; EP/H009612/1; EP/K011839/1</t>
  </si>
  <si>
    <t>G0802441</t>
  </si>
  <si>
    <t>NS/A000027/1; EP/J010952/1; NS/A000050/1</t>
  </si>
  <si>
    <t>EP/J017329/1; EP/H005544/1</t>
  </si>
  <si>
    <t>EP/L016036/1 (doctoral training award through SEAHA to Jenny Richards)</t>
  </si>
  <si>
    <t>MR/R001901/1</t>
  </si>
  <si>
    <t>EP/I02249X/1, EP/J010456/1, EP/M009688/1</t>
  </si>
  <si>
    <t>EP/K032208/1</t>
  </si>
  <si>
    <t>EP/R023581/1</t>
  </si>
  <si>
    <t>NE/P016200/1</t>
  </si>
  <si>
    <t>EP/N025105/1; EP/P006485/1</t>
  </si>
  <si>
    <t>EP/K503745/1; EP/P020747/1</t>
  </si>
  <si>
    <t>BB/I011544/1</t>
  </si>
  <si>
    <t>EP/R029598/1</t>
  </si>
  <si>
    <t>BB/N012674/1; BB/L01615X/1</t>
  </si>
  <si>
    <t>MR/K015524/1</t>
  </si>
  <si>
    <t>MC_UU_12019/1, MC_UU_12019/2, MC_UU_12019/3</t>
  </si>
  <si>
    <t>BB/H006966/1</t>
  </si>
  <si>
    <t>G0800498, BB/C507237/1</t>
  </si>
  <si>
    <t>MC_U12266B</t>
  </si>
  <si>
    <t>MR/M006948/1</t>
  </si>
  <si>
    <t>MR/J01107X/1; EP/H046410/1; EP/J020990/1; EP/K005278; EP/M020533/1</t>
  </si>
  <si>
    <t>EP/H049398/1</t>
  </si>
  <si>
    <t>MR/M023664/1; EP/J020990/1; EP/M020533/1</t>
  </si>
  <si>
    <t>MC_UU_12018/4</t>
  </si>
  <si>
    <t>G0901275</t>
  </si>
  <si>
    <t>EP/P011306/1, EP/M013898/1, EP/P022138/1</t>
  </si>
  <si>
    <t>MR/L02053X/1</t>
  </si>
  <si>
    <t>MR/M008525/1; MR/M023664/1; MC_U123160651</t>
  </si>
  <si>
    <t>MR/N026101/1</t>
  </si>
  <si>
    <t>MR/L003627/2</t>
  </si>
  <si>
    <t>MR/K024817/1</t>
  </si>
  <si>
    <t>G9425093</t>
  </si>
  <si>
    <t>BB/L02084X/1; EP/F500351/1</t>
  </si>
  <si>
    <t>M008517; J000655 and M010465</t>
  </si>
  <si>
    <t>EP/K004980/1</t>
  </si>
  <si>
    <t>EP/I028900/2, EP/K003623/2</t>
  </si>
  <si>
    <t>ST/K50239X/1; ST/N000722/1; ST/N000722/1; NE/L007495/1</t>
  </si>
  <si>
    <t>Ivan Wall</t>
  </si>
  <si>
    <t>NE/G00756X/1</t>
  </si>
  <si>
    <t>EP/P028608/1</t>
  </si>
  <si>
    <t>MR/L022311/1</t>
  </si>
  <si>
    <t>EP/P009395/1</t>
  </si>
  <si>
    <t>EP/D505925/1; EP/G062064/1</t>
  </si>
  <si>
    <t>MC_UU_12023/28</t>
  </si>
  <si>
    <t>MR/K002066/1</t>
  </si>
  <si>
    <t>BB/M011712/1</t>
  </si>
  <si>
    <t>MR/K004158/1</t>
  </si>
  <si>
    <t>ELSA</t>
  </si>
  <si>
    <t>NE/G00563X/1; NE/R010579/1; EP/F500351/1;</t>
  </si>
  <si>
    <t>MR/L019248/1</t>
  </si>
  <si>
    <t>MRC Prion Unit</t>
  </si>
  <si>
    <t>MR/K024078/1; BB/L502133/1</t>
  </si>
  <si>
    <t>EP/J021318/1; EP/N025946/1</t>
  </si>
  <si>
    <t>BB/K020013/1</t>
  </si>
  <si>
    <t>MR/M015688/1</t>
  </si>
  <si>
    <t>BB/N000250/1</t>
  </si>
  <si>
    <t>MR/P026494/1 ; MR/R015325/1</t>
  </si>
  <si>
    <t>EP/N006062/1</t>
  </si>
  <si>
    <t>MR/N008324/1; MR/N026004/1</t>
  </si>
  <si>
    <t>BB/K501463/1</t>
  </si>
  <si>
    <t>EP/R012393/1; EP/L015242/1</t>
  </si>
  <si>
    <t>EP/J012904/1</t>
  </si>
  <si>
    <t>EP/I022562/1; BB/H022597/1</t>
  </si>
  <si>
    <t>BB/P027008/1</t>
  </si>
  <si>
    <t>EP/P005209/1; EP/M507970/1</t>
  </si>
  <si>
    <t>EP/P005209/1</t>
  </si>
  <si>
    <t>EP/P006280/1</t>
  </si>
  <si>
    <t>EP/L026155/1</t>
  </si>
  <si>
    <t>MR/L016311/1; EP/L016478/1</t>
  </si>
  <si>
    <t>510764 6ALC F84 MRC Revesz</t>
  </si>
  <si>
    <t>BB/M009424/1</t>
  </si>
  <si>
    <t>MR/K022563/1</t>
  </si>
  <si>
    <t>MC_UU_12019/2</t>
  </si>
  <si>
    <t>Medical Research Foundation</t>
  </si>
  <si>
    <t>MR/M00676X/1</t>
  </si>
  <si>
    <t>BB/P006493/1</t>
  </si>
  <si>
    <t>MR/M003833/1</t>
  </si>
  <si>
    <t>EP/M023583/1; EP/K503745/1</t>
  </si>
  <si>
    <t>K013351</t>
  </si>
  <si>
    <t>MR/K023535/1</t>
  </si>
  <si>
    <t>BB/M015009/1</t>
  </si>
  <si>
    <t>MR/M023664/1</t>
  </si>
  <si>
    <t>G0802163, MR/J003794/1</t>
  </si>
  <si>
    <t>EP/M020533/1, EP/M006093/1, EP/J020990/1</t>
  </si>
  <si>
    <t>ES/J500185/1; ES/J019119/1</t>
  </si>
  <si>
    <t>ES/K01336X/1; ES/L002892/1; MR/K013351/1</t>
  </si>
  <si>
    <t>MR/M008606/1</t>
  </si>
  <si>
    <t>MR/L011115/1</t>
  </si>
  <si>
    <t>MR/K000608/1; MR/M006948/1</t>
  </si>
  <si>
    <t>MR/J004022/1</t>
  </si>
  <si>
    <t>ES/J019119/1</t>
  </si>
  <si>
    <t>AH/P008941/1</t>
  </si>
  <si>
    <t>MR/M008665/1</t>
  </si>
  <si>
    <t>MC_UU_12019/5; ES/L002892/1; ES/J019119/1</t>
  </si>
  <si>
    <t>MR/L000261/1</t>
  </si>
  <si>
    <t>ES/R00823X/1</t>
  </si>
  <si>
    <t>UCL/Birkbeck Doctoral Training Programme studentship MR/N013867/1</t>
  </si>
  <si>
    <t>ES/K000357/1</t>
  </si>
  <si>
    <t>G0501263</t>
  </si>
  <si>
    <t>MC_PC_13051</t>
  </si>
  <si>
    <t>ES/K002112/1</t>
  </si>
  <si>
    <t>ES/K013351/1</t>
  </si>
  <si>
    <t>MC_G1000735</t>
  </si>
  <si>
    <t>BB/L010410/1; EP/M013898/1; EP/P011306/1</t>
  </si>
  <si>
    <t>MR/P010091/1</t>
  </si>
  <si>
    <t>MC_UU_12023/26</t>
  </si>
  <si>
    <t>ES/I033572/1; MR/K007270/1</t>
  </si>
  <si>
    <t>ES/L011840/1; EP/M023583/1</t>
  </si>
  <si>
    <t>EP/N02124X/1</t>
  </si>
  <si>
    <t>BB/L020505/1</t>
  </si>
  <si>
    <t>MR/N024842/1</t>
  </si>
  <si>
    <t>ES/K001477/1; AH/L007053/1</t>
  </si>
  <si>
    <t>MR/M012069/1</t>
  </si>
  <si>
    <t>EP/K005030/1</t>
  </si>
  <si>
    <t>ES/L013800/1; ES/L011840/1; EP/M023583/1</t>
  </si>
  <si>
    <t>MC_UU_12019/1; MC_UU_12019/2</t>
  </si>
  <si>
    <t>MR/M015084/1</t>
  </si>
  <si>
    <t>MC_U122665004</t>
  </si>
  <si>
    <t>NE/N002598/1</t>
  </si>
  <si>
    <t>PhD Studentship</t>
  </si>
  <si>
    <t>G1100693</t>
  </si>
  <si>
    <t>NE/J011193/2</t>
  </si>
  <si>
    <t>EP/M028100/1</t>
  </si>
  <si>
    <t>NE/J010227/1</t>
  </si>
  <si>
    <t>BB/P005535/1</t>
  </si>
  <si>
    <t>ES/K005987/1</t>
  </si>
  <si>
    <t>MR/J009210/1</t>
  </si>
  <si>
    <t>RCUK Lifelong Health and Wellbeing</t>
  </si>
  <si>
    <t>MR/K006584/1;</t>
  </si>
  <si>
    <t>EP/F500351/1</t>
  </si>
  <si>
    <t>EP/I022341/1</t>
  </si>
  <si>
    <t>MC_UU_12019/2; MC_UU_12019/1; MC_UU_12019/4</t>
  </si>
  <si>
    <t>EP/L504889/1, EP/L016478/1, EP/N018702/1</t>
  </si>
  <si>
    <t>EP/G007748/1; EP/H046410/1</t>
  </si>
  <si>
    <t>1633981</t>
  </si>
  <si>
    <t>EP/M023583/1</t>
  </si>
  <si>
    <t>EP/N007336/1</t>
  </si>
  <si>
    <t>EP/G501831/1; EP/D069335/1; EP/H501665/1; EP/H500278/1</t>
  </si>
  <si>
    <t>EP/F03573X/1 and EP/K039229/1</t>
  </si>
  <si>
    <t>EP/D069335/1; EP/G501831/1; EP/H501665/1; EP/H500278/1</t>
  </si>
  <si>
    <t>EP/L024225/1</t>
  </si>
  <si>
    <t>LifeArc 173621 - AGREEMENT DATED 07/10/2016</t>
  </si>
  <si>
    <t>EP/L504889/1</t>
  </si>
  <si>
    <t>EP/K038958/1</t>
  </si>
  <si>
    <t>EP/K039229/1</t>
  </si>
  <si>
    <t>EP/K038958/1; EP/I03014X/1;</t>
  </si>
  <si>
    <t>G0802377; MR/N025644/1; BB/I00274X/1</t>
  </si>
  <si>
    <t>EP/L005646/1</t>
  </si>
  <si>
    <t>EP/R023662/1; EP/L000202/1</t>
  </si>
  <si>
    <t>EP/M018016/1</t>
  </si>
  <si>
    <t>EP/P005543/1</t>
  </si>
  <si>
    <t>EP/L017709 and EP/N024915/1</t>
  </si>
  <si>
    <t>EP/N01572X/1, studentship (Sapna D. Ponja), EP/L017709</t>
  </si>
  <si>
    <t>EP/L026317/1, EP/K014714/1</t>
  </si>
  <si>
    <t>EP/K03930X/1; EP/L015862/1</t>
  </si>
  <si>
    <t>EP/F03573X/1; EP/K039229/1</t>
  </si>
  <si>
    <t>EP/G036675/1</t>
  </si>
  <si>
    <t>EP/N510051/1</t>
  </si>
  <si>
    <t>EP/L015862/1
1</t>
  </si>
  <si>
    <t>EP/K038656/1
EP/K038656/1</t>
  </si>
  <si>
    <t>EP/M014045/1</t>
  </si>
  <si>
    <t>EP/K03930X/1</t>
  </si>
  <si>
    <t>EP/K03930X/1
K03930X/1</t>
  </si>
  <si>
    <t>EP/L015862/1, EP/N032888/1, EP/K002252/1, EP/L018330/1 and EP/K021192/1</t>
  </si>
  <si>
    <t>EP/G061521/1</t>
  </si>
  <si>
    <t>EP/M003353/1</t>
  </si>
  <si>
    <t>EP/K016288/1</t>
  </si>
  <si>
    <t>EP/I019693/1;  EP/K014714/1</t>
  </si>
  <si>
    <t>EP/M02220X/1</t>
  </si>
  <si>
    <t>BB/L007444/1; BB/L016168/1; BB/J013005/1; EP/K014897/1</t>
  </si>
  <si>
    <t>EP/N007123/1</t>
  </si>
  <si>
    <t>EP/G036675/1; EP/L000202/1</t>
  </si>
  <si>
    <t>EP/F007906/1</t>
  </si>
  <si>
    <t>EP/L000202/1; EP/P020194/1</t>
  </si>
  <si>
    <t>EP/L018330/1; EP/K021192/1; EP/K014714/1</t>
  </si>
  <si>
    <t>CONTRACT DATED 15/09/11</t>
  </si>
  <si>
    <t>MR/P023444/1</t>
  </si>
  <si>
    <t>MC_UU_12023/29</t>
  </si>
  <si>
    <t>EP/H006680/1; EP/K004506/1; EP/P006280/1; EP/P006280/1</t>
  </si>
  <si>
    <t>ES/M00225X/1</t>
  </si>
  <si>
    <t>MR/J01107X/1; EP/H046410/1; EP/J020990/1; EP/K005278; EP/L016478/1</t>
  </si>
  <si>
    <t>NE/G014817/1</t>
  </si>
  <si>
    <t>EP/K005413/1</t>
  </si>
  <si>
    <t>MR/J002976/1; MR/J012998/1; BB/D526961/1</t>
  </si>
  <si>
    <t>MR/N02401X/1</t>
  </si>
  <si>
    <t>MR/K022636/1</t>
  </si>
  <si>
    <t>EP/L504889/1 (DTA to Lu An)</t>
  </si>
  <si>
    <t>EP/N025946/1</t>
  </si>
  <si>
    <t>NS/A000027/1, EP/H046410/1, EP/J020990/1, EP/K005278; MR/J01107X/1, EP/N013220/1, EP/N022750/1, EP/N027078/</t>
  </si>
  <si>
    <t>BB/H003576/1</t>
  </si>
  <si>
    <t>EP/P012841/1, EP/L016478/1</t>
  </si>
  <si>
    <t>G1002305; MR/M008665/1</t>
  </si>
  <si>
    <t>ES/L002841/2</t>
  </si>
  <si>
    <t>BBS/E/I/00001410; BBS/E/I/00001710</t>
  </si>
  <si>
    <t>EP/N005902/1</t>
  </si>
  <si>
    <t>EP/M013685/1</t>
  </si>
  <si>
    <t>EP/I01375X/1; EP/L01646X</t>
  </si>
  <si>
    <t>EP/N510129/1</t>
  </si>
  <si>
    <t>ST/P000282/1</t>
  </si>
  <si>
    <t>EP/N013220/1; EP/N022750/1; EP/N027078/1; NS/A000027/1</t>
  </si>
  <si>
    <t>BB/H022597/1</t>
  </si>
  <si>
    <t>ES/N001095/1; ES/J020893/2</t>
  </si>
  <si>
    <t>EP/K03930X/1; EP/K038656/1</t>
  </si>
  <si>
    <t>EP/L015234/1</t>
  </si>
  <si>
    <t>BB/D002753/1</t>
  </si>
  <si>
    <t>PhD studentship - 54313</t>
  </si>
  <si>
    <t>RES-620-28-6001</t>
  </si>
  <si>
    <t>1099570</t>
  </si>
  <si>
    <t>31302</t>
  </si>
  <si>
    <t>MR/J004758/1; G0802760; G1001253</t>
  </si>
  <si>
    <t>ST/S002634/1</t>
  </si>
  <si>
    <t>MR/J013145/1</t>
  </si>
  <si>
    <t>G0300117/65439</t>
  </si>
  <si>
    <t>162746</t>
  </si>
  <si>
    <t>EP/K033972/1</t>
  </si>
  <si>
    <t>ES/R000166/1</t>
  </si>
  <si>
    <t>MR/L501517/1</t>
  </si>
  <si>
    <t>L015234/1</t>
  </si>
  <si>
    <t>EP/J016829/1</t>
  </si>
  <si>
    <t>NE/G005540/1</t>
  </si>
  <si>
    <t>MR/R006393/1;</t>
  </si>
  <si>
    <t>AH/M009602/1</t>
  </si>
  <si>
    <t>ES/J019135/1</t>
  </si>
  <si>
    <t>NE/N00373X/1; NE/P011780/1</t>
  </si>
  <si>
    <t>ES/M010082/1</t>
  </si>
  <si>
    <t>ES/K008463/1</t>
  </si>
  <si>
    <t>ES/L014971/1</t>
  </si>
  <si>
    <t>EP/K0052781/1</t>
  </si>
  <si>
    <t>NE/N00373X/1; NE/P011780/1; NE/K002554/1; NE/N00373X/1</t>
  </si>
  <si>
    <t>EP/K005278/1</t>
  </si>
  <si>
    <t>EP/L018829/2</t>
  </si>
  <si>
    <t>ES/L007223/1</t>
  </si>
  <si>
    <t>MC_PC_15037 (535333)</t>
  </si>
  <si>
    <t>AH/J013706/1</t>
  </si>
  <si>
    <t>EP/N004671/1; EP/K011839/1</t>
  </si>
  <si>
    <t>ES/K007238/1</t>
  </si>
  <si>
    <t>G0901455</t>
  </si>
  <si>
    <t>ES/N011449/1</t>
  </si>
  <si>
    <t>Studentship - 1159756</t>
  </si>
  <si>
    <t>MR/M018288/1; MR/M008525/1</t>
  </si>
  <si>
    <t>ES/L009498/2</t>
  </si>
  <si>
    <t>AH/M004376/1</t>
  </si>
  <si>
    <t>146 26028</t>
  </si>
  <si>
    <t>AH/L503873/1 - AHRC studentship</t>
  </si>
  <si>
    <t>AH/K003887/1</t>
  </si>
  <si>
    <t>EP/J004197/1</t>
  </si>
  <si>
    <t>526102; ES/M010007/1</t>
  </si>
  <si>
    <t>MC_ U12266B; BB/J015881/1</t>
  </si>
  <si>
    <t>AH/P009719/1</t>
  </si>
  <si>
    <t>NE/P016642/1 // NE/P019013/1</t>
  </si>
  <si>
    <t>AH/L004569/1</t>
  </si>
  <si>
    <t>LAHP (AHRC) studentship</t>
  </si>
  <si>
    <t>ES/L002892/1</t>
  </si>
  <si>
    <t>ES/N015185/1</t>
  </si>
  <si>
    <t>NS/A000027/1; NS/A000050/1</t>
  </si>
  <si>
    <t>ST/N000722/1; NE/L007495/1; NE/P017150/1; NE/P017185/1</t>
  </si>
  <si>
    <t>ES/P010075/1</t>
  </si>
  <si>
    <t>NE/L007495/1; NE/P017150/1; NE/P017185/1</t>
  </si>
  <si>
    <t>MR/R006393/1</t>
  </si>
  <si>
    <t>EP/J019798/1</t>
  </si>
  <si>
    <t>AH/L503873/1</t>
  </si>
  <si>
    <t>ST/N000722/1; ST/K000977/1;</t>
  </si>
  <si>
    <t>NE/K009656/1</t>
  </si>
  <si>
    <t>31/D19086</t>
  </si>
  <si>
    <t>MR/N02589X/1</t>
  </si>
  <si>
    <t>DTP Studentship</t>
  </si>
  <si>
    <t>BB/D015782/1</t>
  </si>
  <si>
    <t>MC_UU_12018/2, MR/M019179/1</t>
  </si>
  <si>
    <t>NE/N002938/1, NE/N003063/1</t>
  </si>
  <si>
    <t>EP/G036306/1</t>
  </si>
  <si>
    <t>Industrial CASE award</t>
  </si>
  <si>
    <t>EP/L023059/1, EP/N0342281</t>
  </si>
  <si>
    <t>BB/N000609/1; NE/N002067/1</t>
  </si>
  <si>
    <t>EP/I027084/, EP/M020533/1, G007748, I027084, M020533, M507970, N018702</t>
  </si>
  <si>
    <t>ES/L001802/1</t>
  </si>
  <si>
    <t>MR/R02491X/1</t>
  </si>
  <si>
    <t>EP/F067496; EP/N009533/1</t>
  </si>
  <si>
    <t>MC_UU_12023/29; MC_UU_12023/2</t>
  </si>
  <si>
    <t>EP/N033493/1</t>
  </si>
  <si>
    <t>BB/L01923X/1</t>
  </si>
  <si>
    <t>MR/N008324/1</t>
  </si>
  <si>
    <t>NE/J017434/1</t>
  </si>
  <si>
    <t>EP/L022680/1</t>
  </si>
  <si>
    <t>EP/M001393/1</t>
  </si>
  <si>
    <t>MR/M006603/1</t>
  </si>
  <si>
    <t>ES/K005545/1</t>
  </si>
  <si>
    <t>NE/M012913/2</t>
  </si>
  <si>
    <t>MR/J003638/1, MR/L002744/1, MR/P018629/1</t>
  </si>
  <si>
    <t>EP/P006485/1</t>
  </si>
  <si>
    <t>EP/I005471/1</t>
  </si>
  <si>
    <t>EP/L016478/1, EP/K027476/1</t>
  </si>
  <si>
    <t>NS/A000033/1</t>
  </si>
  <si>
    <t>ES/K000365/1; ES/L002892/1</t>
  </si>
  <si>
    <t>EP/M020533/1; EP/N018702/1</t>
  </si>
  <si>
    <t>ES/P005675/1</t>
  </si>
  <si>
    <t>NE/K009656/1; NE/M004716/1</t>
  </si>
  <si>
    <t>NE/M004716/1</t>
  </si>
  <si>
    <t>NE/N014480/1</t>
  </si>
  <si>
    <t>RES-062-23-2012</t>
  </si>
  <si>
    <t>EP/L006472/1</t>
  </si>
  <si>
    <t>ST/N50449X/1; ST/N000722/1</t>
  </si>
  <si>
    <t>MC_UU_12023/21; MC_UU_12023/29; MR/K006584/1</t>
  </si>
  <si>
    <t>EP/N007336/1; EP/L001519/1</t>
  </si>
  <si>
    <t>EP/E001599/1</t>
  </si>
  <si>
    <t>NE/P016677/1; EP/K503745/1</t>
  </si>
  <si>
    <t>MR/K023195/1</t>
  </si>
  <si>
    <t>MC_UU_12023/21; MC_UU_12023/29; MC_EX_G0800814</t>
  </si>
  <si>
    <t>EP/N02334X/1</t>
  </si>
  <si>
    <t>ST/K000977/1; ST/N000722/1</t>
  </si>
  <si>
    <t>BB/R004765/1</t>
  </si>
  <si>
    <t>MR/M006646/1; MR/N028651/1</t>
  </si>
  <si>
    <t>NE/K002902/1</t>
  </si>
  <si>
    <t>EP/G037698/1; EP/K015664/1</t>
  </si>
  <si>
    <t>EP/I019693/1</t>
  </si>
  <si>
    <t>MC_UU_12019/1; MC_UU_12019/4</t>
  </si>
  <si>
    <t>NE/P01660X/1</t>
  </si>
  <si>
    <t>EP/R512400/1</t>
  </si>
  <si>
    <t>ST/N0007722/1, ST/H002480/1; NE/K011766/1, NE/L007495/1</t>
  </si>
  <si>
    <t>MC_U105260558, MC_UU_12023/21</t>
  </si>
  <si>
    <t>MC_UU_12019/1, MC_UU_12019/2 and MC_UU_12019/4</t>
  </si>
  <si>
    <t>NE/K002554/1; NE/N00373X/1; NE/P011780/1</t>
  </si>
  <si>
    <t>NE/P017185/1; ST/N000722/1</t>
  </si>
  <si>
    <t>NE/L006898/1; NE/H016309/1</t>
  </si>
  <si>
    <t>EP/L023059/1; EP/N034228/1</t>
  </si>
  <si>
    <t>NE/M016471/1</t>
  </si>
  <si>
    <t>EP/P000886/1</t>
  </si>
  <si>
    <t>NE/P011780/1; NE/N00373X/1</t>
  </si>
  <si>
    <t>EP/L023059/1, EP/N034228/1</t>
  </si>
  <si>
    <t>EP/L018446/1</t>
  </si>
  <si>
    <t>EP/M020533/1; EP/N021967/1</t>
  </si>
  <si>
    <t>NE/K005669/1</t>
  </si>
  <si>
    <t>NE/K009656/1; NE/M016471/1</t>
  </si>
  <si>
    <t>EP/K014897/1; EP/K503745/1</t>
  </si>
  <si>
    <t>1461014</t>
  </si>
  <si>
    <t>NE/N011791/1</t>
  </si>
  <si>
    <t>NE/L002485/1; NE/L009005/1</t>
  </si>
  <si>
    <t>EP/L018330/1; EP/K021192/1</t>
  </si>
  <si>
    <t>G0901269</t>
  </si>
  <si>
    <t>G1100577</t>
  </si>
  <si>
    <t>Clinical Fellowship</t>
  </si>
  <si>
    <t>089698/Z/09/Z</t>
  </si>
  <si>
    <t>MR/K000608/1</t>
  </si>
  <si>
    <t>Wellcome Trust, Cancer Research UK</t>
  </si>
  <si>
    <t>Cancer Research UK, Wellcome Trust</t>
  </si>
  <si>
    <t>Wellcome Trust, Parkinsons UK</t>
  </si>
  <si>
    <t>Parkinsons UK</t>
  </si>
  <si>
    <t>212285/Z/18/Z</t>
  </si>
  <si>
    <t>102407/Z/13/Z; Comprehensive Cancer Imaging Centre (C1519/A16463)</t>
  </si>
  <si>
    <t>SP/07/007/23671</t>
  </si>
  <si>
    <t>084840/Z/08/A</t>
  </si>
  <si>
    <t>091673/Z/10/Z</t>
  </si>
  <si>
    <t>101849/Z/13/Z</t>
  </si>
  <si>
    <t>C1418/A14134, WT091730MA</t>
  </si>
  <si>
    <t>107467/Z/15/A</t>
  </si>
  <si>
    <t>CH/03/002/15570</t>
  </si>
  <si>
    <t>089698/Z/09/Z; G-1307</t>
  </si>
  <si>
    <t>RG/13/2/30098</t>
  </si>
  <si>
    <t>99148</t>
  </si>
  <si>
    <t>200109/Z/15/Z</t>
  </si>
  <si>
    <t>084840</t>
  </si>
  <si>
    <t>CS/15/6/31468</t>
  </si>
  <si>
    <t>A11704</t>
  </si>
  <si>
    <t>HOP001\1021</t>
  </si>
  <si>
    <t>102568/Z/13/Z</t>
  </si>
  <si>
    <t>C378/A11244</t>
  </si>
  <si>
    <t>204624/Z/16/Z</t>
  </si>
  <si>
    <t>091593/Z/10/Z; 105804/Z/14/Z</t>
  </si>
  <si>
    <t>104033; 109003/Z/15/Z</t>
  </si>
  <si>
    <t>097720/Z/11/A; 205103/Z/16/Z</t>
  </si>
  <si>
    <t>097720/Z/11/Z; 205103/Z/16/Z</t>
  </si>
  <si>
    <t>C33589/A10588, C46/A10588, C46/A3970, C46/A2131</t>
  </si>
  <si>
    <t>K-1412; H-1202</t>
  </si>
  <si>
    <t>RG/13/2/30098; RG/16/11/32334</t>
  </si>
  <si>
    <t>105628/Z/14/Z</t>
  </si>
  <si>
    <t>084247/Z/07/Z</t>
  </si>
  <si>
    <t>203276/Z/16/Z</t>
  </si>
  <si>
    <t>FS/15/73/31672</t>
  </si>
  <si>
    <t>105345/Z/14/Z</t>
  </si>
  <si>
    <t>WT101957</t>
  </si>
  <si>
    <t>103717/14/Z</t>
  </si>
  <si>
    <t>107467/Z/15/Z</t>
  </si>
  <si>
    <t>203147/Z/16/Z</t>
  </si>
  <si>
    <t>110193</t>
  </si>
  <si>
    <t>110043/Z/15/Z</t>
  </si>
  <si>
    <t>103760/Z/14/Z</t>
  </si>
  <si>
    <t>090843/C/09/Z; 090843/D/09/Z</t>
  </si>
  <si>
    <t>FS/14/9/30407</t>
  </si>
  <si>
    <t>PG/13/10/30000</t>
  </si>
  <si>
    <t>205207/Z/16/Z</t>
  </si>
  <si>
    <t>203145Z/16/Z</t>
  </si>
  <si>
    <t>100229/Z/12/Z</t>
  </si>
  <si>
    <t>203145Z/16/Z; WT101957</t>
  </si>
  <si>
    <t>206648/Z/17/Z</t>
  </si>
  <si>
    <t>PG/15/52/31598</t>
  </si>
  <si>
    <t>101849/Z/13/A</t>
  </si>
  <si>
    <t>12006</t>
  </si>
  <si>
    <t>Nicholas Easom</t>
  </si>
  <si>
    <t>104580/Z/14/Z</t>
  </si>
  <si>
    <t>19423</t>
  </si>
  <si>
    <t>101472/Z/13/Z</t>
  </si>
  <si>
    <t>102267/Z/13/Z</t>
  </si>
  <si>
    <t>074665</t>
  </si>
  <si>
    <t>074665/Z/04/Z</t>
  </si>
  <si>
    <t>101957/Z/13/Z; 201080/Z/16/Z</t>
  </si>
  <si>
    <t>203145Z/16/Z   //  NS/A000050/1</t>
  </si>
  <si>
    <t>102037/Z/13/Z</t>
  </si>
  <si>
    <t>101957/Z/13/Z; 203145/Z/16/Z</t>
  </si>
  <si>
    <t>101149/Z/13/A; 103760/Z/14/Z</t>
  </si>
  <si>
    <t>099173/Z/12/Z; 203145Z/16/Z</t>
  </si>
  <si>
    <t>098565/Z/12/Z</t>
  </si>
  <si>
    <t>209199/Z/17/Z; C11496/A17786</t>
  </si>
  <si>
    <t>104960/Z/14/Z</t>
  </si>
  <si>
    <t>Trust 109053/Z/15/Z</t>
  </si>
  <si>
    <t>SP/08/004/25851</t>
  </si>
  <si>
    <t>Eric Brunner</t>
  </si>
  <si>
    <t>WT 087525, WT107474</t>
  </si>
  <si>
    <t>101272/Z/13/Z</t>
  </si>
  <si>
    <t>209583/Z/17/Z</t>
  </si>
  <si>
    <t>104033/Z/14/Z</t>
  </si>
  <si>
    <t>PG/11/63/29011; RG/13/2/30098</t>
  </si>
  <si>
    <t>085417MA/Z/08/Z; 091561/Z/10/Z</t>
  </si>
  <si>
    <t>205407/Z/16/Z</t>
  </si>
  <si>
    <t>C1519/ A16463; C1519/A10331</t>
  </si>
  <si>
    <t>Faiza Javaid</t>
  </si>
  <si>
    <t>086185/Z/08/Z</t>
  </si>
  <si>
    <t>098362/Z/12/Z</t>
  </si>
  <si>
    <t>WT101957; 203145Z/16/Z</t>
  </si>
  <si>
    <t>WT101957, 201080/Z/16/Z</t>
  </si>
  <si>
    <t>HICF-T4-317; 203145Z/16/Z</t>
  </si>
  <si>
    <t>WT104033/Z/14/Z</t>
  </si>
  <si>
    <t>092611/Z/10/Z</t>
  </si>
  <si>
    <t>PG/15/72/31732</t>
  </si>
  <si>
    <t>204841/Z/16/Z</t>
  </si>
  <si>
    <t>C9344/A10268</t>
  </si>
  <si>
    <t>200181/Z/15/Z</t>
  </si>
  <si>
    <t>095949/Z/11/Z</t>
  </si>
  <si>
    <t>A21099</t>
  </si>
  <si>
    <t>C1417/A22962</t>
  </si>
  <si>
    <t>093084</t>
  </si>
  <si>
    <t>21369</t>
  </si>
  <si>
    <t>RG/10/005/28296</t>
  </si>
  <si>
    <t>C49896/A17429</t>
  </si>
  <si>
    <t>A16463</t>
  </si>
  <si>
    <t>101957</t>
  </si>
  <si>
    <t>TSA BHF 2009/01</t>
  </si>
  <si>
    <t>200893</t>
  </si>
  <si>
    <t>£0 cost as paid by CUP Jisc credit</t>
  </si>
  <si>
    <t>Publication charges reported in 2017/18 UCL report</t>
  </si>
  <si>
    <t>£0 cost as paid under Wiley Jisc credit account</t>
  </si>
  <si>
    <t>Additional payment for CC BY (original cost reported in 2017/18 UCL report)</t>
  </si>
  <si>
    <t>Springer 2019 articles will be included within total cost of Springer Compact in 2019/20 UCL report</t>
  </si>
  <si>
    <t>Prepayment but no discount</t>
  </si>
  <si>
    <t>10.1126/scitranslmed.aar7384</t>
  </si>
  <si>
    <t>10.1126/scitranslmed.aat7108</t>
  </si>
  <si>
    <t>10.1021/acs.jchemed.7b00554</t>
  </si>
  <si>
    <t>10.1128/IAI.00878-18</t>
  </si>
  <si>
    <t>10.1124/dmd.117.077636</t>
  </si>
  <si>
    <t>10.2174/1389201019666180329111909</t>
  </si>
  <si>
    <t>10.1016/j.kint.2017.11.014</t>
  </si>
  <si>
    <t>10.1210/jc.2018-00646</t>
  </si>
  <si>
    <t>10.1109/TWC.2018.2794345</t>
  </si>
  <si>
    <t>10.1109/TWC.2018.2794368</t>
  </si>
  <si>
    <t>10.1109/TCOMM.2018.2840694</t>
  </si>
  <si>
    <t>10.1109/TWC.2018.2
10.1109/TWC.2018.2865771</t>
  </si>
  <si>
    <t>10.1109/TMI.2018.2791721</t>
  </si>
  <si>
    <t>10.1073/pnas.1818003116</t>
  </si>
  <si>
    <t>10.1038/s41556-018-0146-8</t>
  </si>
  <si>
    <t>10.1093/nar/gky226</t>
  </si>
  <si>
    <t>10.1093/cid/cix683</t>
  </si>
  <si>
    <t>10.1080/20013078.2017.1265291</t>
  </si>
  <si>
    <t>10.1002/2017JA024171</t>
  </si>
  <si>
    <t>10.1002/2017JA024434</t>
  </si>
  <si>
    <t>10.1002/mame.201700607</t>
  </si>
  <si>
    <t>10.1002/mabi.201600270</t>
  </si>
  <si>
    <t>10.1002/pmic.201700444</t>
  </si>
  <si>
    <t>American Society for Pharmacology and Experimental Therapeutics (ASPET)</t>
  </si>
  <si>
    <t>Bentham Science</t>
  </si>
  <si>
    <t>Clinical and Experimental Rheumatology</t>
  </si>
  <si>
    <t>Endocrine Society</t>
  </si>
  <si>
    <t>Science Translational Medicine</t>
  </si>
  <si>
    <t>Drug Metabolism and Disposition</t>
  </si>
  <si>
    <t>Current Pharmaceutical Biotechnologies</t>
  </si>
  <si>
    <t>Kidney International</t>
  </si>
  <si>
    <t>Journal of Clinical Endocrinology and Metabolism</t>
  </si>
  <si>
    <t>IEEE Transactions on Circuits and Systems for Video Technology</t>
  </si>
  <si>
    <t>Nature Cell Biology</t>
  </si>
  <si>
    <t>Journal of Extracellular Vesicles</t>
  </si>
  <si>
    <t>Macromolecular Bioscience</t>
  </si>
  <si>
    <t>Proteomics</t>
  </si>
  <si>
    <t>Selective neuronal silencing using synthetic botulinum molecules alleviates chronic pain in mice</t>
  </si>
  <si>
    <t>Evaluation of mutant huntingtin and neurofilament proteins as potential markers in Huntington’s disease</t>
  </si>
  <si>
    <t>Demonstrating Clean Burning Future Fuels at a Public Engagement Event</t>
  </si>
  <si>
    <t>Loss of Trefoil Factor 2 Sensitizes Rat Pups to Systemic Infection with the Neonatal Pathogen Escherichia coli K1</t>
  </si>
  <si>
    <t>Effect of Flavin-Containing Monooxygenase (FMO) Genotype, Mouse Strain and Gender on Trimethylamine N-oxide Production, Plasma Cholesterol Concentration and an Index of Atherosclerosis</t>
  </si>
  <si>
    <t>Derivation of continuum models from an agent-based cancer model: optimization and sensitivity analysis</t>
  </si>
  <si>
    <t>Anti-myeloperoxidase antibody positivity in patients without primary systemic vasculitis</t>
  </si>
  <si>
    <t>Activation of podocyte notch mediates early Wt1 glomerulopathy</t>
  </si>
  <si>
    <t>HS6ST1 insufficiency causes self-limited delayed puberty in contrast with other GnRH deficiency genes</t>
  </si>
  <si>
    <t>Compressive sensing with side information: how to optimally capture this extra information for GMM signals?</t>
  </si>
  <si>
    <t>Wireless Powered Cooperation-Assisted Mobile Edge Computing</t>
  </si>
  <si>
    <t>Content Placement in Cache-Enabled Sub-6 GHz and Millimeter-Wave Multi-antenna Dense Small Cell Networks</t>
  </si>
  <si>
    <t>On the Performance of Multiuser MIMO Systems Relying on Full-Duplex CSI Acquisition</t>
  </si>
  <si>
    <t>Full-Duplex Cloud Radio Access Network: Stochastic Design and Analysis</t>
  </si>
  <si>
    <t>Interactive Medical Image Segmentation using Deep Learning with Image-specific Fine-tuning</t>
  </si>
  <si>
    <t>Rate-Accuracy Trade-Off in Video Classification With Deep Convolutional Neural Networks</t>
  </si>
  <si>
    <t>In compute/memory dynamic packet/circuit switch placement for optically disaggregated data centers</t>
  </si>
  <si>
    <t>Modeling the Effect of Mass-draining on Prominence Eruptions</t>
  </si>
  <si>
    <t>Harmonics added to a flickering light can upset the balance between ON and OFF pathways to produce illusory colors</t>
  </si>
  <si>
    <t>Spider toxin inhibits gating pore currents underlying periodic paralysis</t>
  </si>
  <si>
    <t>Protection from cytomegalovirus viremia following glycoprotein B vaccination is not dependent on neutralizing antibodies</t>
  </si>
  <si>
    <t>Disrupting LXRα phosphorylation promotes FoxM1 expression and modulates atherosclerosis by inducing macrophage proliferation</t>
  </si>
  <si>
    <t>Kinetics of trifurcated electron flow in the decaheme bacterial proteins MtrC and MtrF</t>
  </si>
  <si>
    <t>Altruism in a volatile world</t>
  </si>
  <si>
    <t>FBP17 and CIP4 recruit SHIP2 and Lamellipodin  to prime the plasma membrane for  Fast Endophilin-Mediated Endocytosis</t>
  </si>
  <si>
    <t>Cell-wall synthesis and ribosome maturation are co-regulated by an RNA switch in Mycobacterium tuberculosis</t>
  </si>
  <si>
    <t>Acute Retinal Necrosis caused by the zoster vaccine virus</t>
  </si>
  <si>
    <t>TRAIL delivery by MSC-derived extracellular vesicles is an effective anticancer therapy</t>
  </si>
  <si>
    <t>The dependence of magnetospheric plasma mass loading on geomagnetic activity using cluster</t>
  </si>
  <si>
    <t>Variations of high-latitude geomagnetic pulsation frequencies: A comparison of time-of-flight estimates and IMAGE magnetometer observations</t>
  </si>
  <si>
    <t>Novel Making of Bacterial Cellulose Blended Polymeric Fiber Bandages</t>
  </si>
  <si>
    <t>New generation of tunable bioactive shape memory mats integrated with genetically engineered proteins</t>
  </si>
  <si>
    <t>Comparative Protein Interaction Network Analysis Identifies Shared and Distinct Functions for the Human ROCO Proteins</t>
  </si>
  <si>
    <t>MR/K022539/1</t>
  </si>
  <si>
    <t>MR/K015494/1</t>
  </si>
  <si>
    <t>MR/P001777/1</t>
  </si>
  <si>
    <t>MR/K010654/1</t>
  </si>
  <si>
    <t>BB/L002639/1</t>
  </si>
  <si>
    <t>EP/K033166/1</t>
  </si>
  <si>
    <t>EP/N008219/1</t>
  </si>
  <si>
    <t>EP/H046410/1, EP/J020990/1, EP/K005278</t>
  </si>
  <si>
    <t>EP/R025290/1</t>
  </si>
  <si>
    <t>BB/I003444/1; BB/M00211X/1</t>
  </si>
  <si>
    <t>EP/M001946/1</t>
  </si>
  <si>
    <t>BB/I018921/1</t>
  </si>
  <si>
    <t>MR/L018519/1</t>
  </si>
  <si>
    <t>New Investigator Award</t>
  </si>
  <si>
    <t>MR/M015831/1</t>
  </si>
  <si>
    <t>ST/N0007722/1; NE/L007495/1</t>
  </si>
  <si>
    <t>NE/L007495/1, ST/K502121, ST/N0007722/1, ST/H002480/1, ST/K004298/1</t>
  </si>
  <si>
    <t>EP/L023059/1 and now EP/N034228/1</t>
  </si>
  <si>
    <t>MR/N026004/1, MR/L010933/1</t>
  </si>
  <si>
    <t>APC reported in UCL 2017/18 report</t>
  </si>
  <si>
    <t>APC reported in UCL 2017/18 report; pub charges incorrectly reported as £0</t>
  </si>
  <si>
    <t>Total</t>
  </si>
  <si>
    <t>UCL anticipates spending the full award, £1,716,283.</t>
  </si>
  <si>
    <r>
      <t>The</t>
    </r>
    <r>
      <rPr>
        <b/>
        <sz val="10"/>
        <rFont val="Arial"/>
        <family val="2"/>
      </rPr>
      <t xml:space="preserve"> institution enters</t>
    </r>
    <r>
      <rPr>
        <sz val="10"/>
        <rFont val="Arial"/>
        <family val="2"/>
      </rPr>
      <t xml:space="preserve"> the amount spent on the deal   </t>
    </r>
    <r>
      <rPr>
        <b/>
        <sz val="10"/>
        <color rgb="FFFF0000"/>
        <rFont val="Arial"/>
        <family val="2"/>
      </rPr>
      <t>NOTE THAT IN ALL CASES THE DISCOUNTED COST IS SHOWN IN THE JISC APC TEMPLATE V4 SHEET, AND THAT NO MEMBERSHIP CHARGES ARE PAID FOR UCL'S DEALS: THEY ARE PREPAYMENT DEALS ONLY. THE COSTS OF SPRINGER COMPACT AND RSC READ&amp;PUBLISH ARE FOR 2018 ARTICLES SHOWN IN THE INDIVIDUAL APCs REPORTED. IN 2019/20, UCL WILL REPORT THE COST FOR ITS SPRINGER COMPACT, RSC AND ACS DEALS PER DEAL, RATHER THAN BY INDIVIDUAL APC.</t>
    </r>
  </si>
  <si>
    <t xml:space="preserve">1. The total spend reported in the "Jisc APC template v4" tab is £2,074,031. The additional spend was possible because of UCL's prepayment arrangements, including a reimbursement from UCL's COAF to UKRI block grant for COAF-funded papers paid through prepayment arrangements with publishers. </t>
  </si>
  <si>
    <t>UCL has requested change to CC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</si>
</sst>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quot;£&quot;* #,##0_-;_-&quot;£&quot;* &quot;-&quot;_-;_-@_-"/>
    <numFmt numFmtId="164" formatCode="#,##0_ ;\-#,##0\ "/>
    <numFmt numFmtId="165" formatCode="&quot;£&quot;#,##0.00"/>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theme="0" tint="-0.499984740745262"/>
      <name val="Arial"/>
      <family val="2"/>
    </font>
    <font>
      <b/>
      <sz val="11"/>
      <color theme="1"/>
      <name val="Arial"/>
      <family val="2"/>
    </font>
    <font>
      <u/>
      <sz val="10"/>
      <color theme="10"/>
      <name val="Arial"/>
      <family val="2"/>
    </font>
    <font>
      <sz val="10"/>
      <color theme="1"/>
      <name val="Arial"/>
      <family val="2"/>
    </font>
    <font>
      <b/>
      <sz val="10"/>
      <color theme="1"/>
      <name val="Arial"/>
      <family val="2"/>
    </font>
    <font>
      <b/>
      <sz val="11"/>
      <name val="Arial"/>
      <family val="2"/>
    </font>
    <font>
      <sz val="11"/>
      <name val="Calibri"/>
      <family val="2"/>
      <scheme val="minor"/>
    </font>
    <font>
      <sz val="10"/>
      <name val="Arial"/>
      <family val="2"/>
    </font>
    <font>
      <b/>
      <sz val="11"/>
      <name val="Calibri"/>
      <family val="2"/>
      <scheme val="minor"/>
    </font>
    <font>
      <b/>
      <sz val="14"/>
      <name val="Calibri"/>
      <family val="2"/>
      <scheme val="minor"/>
    </font>
    <font>
      <b/>
      <sz val="12"/>
      <name val="Calibri"/>
      <family val="2"/>
      <scheme val="minor"/>
    </font>
    <font>
      <i/>
      <sz val="10"/>
      <name val="Calibri"/>
      <family val="2"/>
      <scheme val="minor"/>
    </font>
    <font>
      <sz val="10"/>
      <name val="Arial"/>
      <family val="2"/>
    </font>
    <font>
      <b/>
      <sz val="14"/>
      <color theme="4"/>
      <name val="Calibri"/>
      <family val="2"/>
      <scheme val="minor"/>
    </font>
    <font>
      <b/>
      <sz val="11"/>
      <color theme="4"/>
      <name val="Calibri"/>
      <family val="2"/>
      <scheme val="minor"/>
    </font>
    <font>
      <b/>
      <sz val="10"/>
      <color rgb="FF444444"/>
      <name val="Arial"/>
      <family val="2"/>
    </font>
    <font>
      <sz val="9"/>
      <color indexed="81"/>
      <name val="Tahoma"/>
      <family val="2"/>
    </font>
    <font>
      <b/>
      <sz val="9"/>
      <color indexed="81"/>
      <name val="Tahoma"/>
      <family val="2"/>
    </font>
    <font>
      <sz val="7"/>
      <color theme="1"/>
      <name val="Arial"/>
      <family val="2"/>
    </font>
    <font>
      <sz val="7"/>
      <name val="Arial"/>
      <family val="2"/>
    </font>
    <font>
      <b/>
      <sz val="11"/>
      <color rgb="FFFF0000"/>
      <name val="Calibri"/>
      <family val="2"/>
      <scheme val="minor"/>
    </font>
    <font>
      <b/>
      <sz val="10"/>
      <color rgb="FFFF0000"/>
      <name val="Arial"/>
      <family val="2"/>
    </font>
  </fonts>
  <fills count="13">
    <fill>
      <patternFill patternType="none"/>
    </fill>
    <fill>
      <patternFill patternType="gray125"/>
    </fill>
    <fill>
      <patternFill patternType="none"/>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D9D9D9"/>
      </patternFill>
    </fill>
    <fill>
      <patternFill patternType="solid">
        <fgColor rgb="FF92D050"/>
        <bgColor indexed="64"/>
      </patternFill>
    </fill>
    <fill>
      <patternFill patternType="solid">
        <fgColor theme="7" tint="0.39997558519241921"/>
        <bgColor indexed="64"/>
      </patternFill>
    </fill>
    <fill>
      <patternFill patternType="solid">
        <fgColor theme="7" tint="0.39997558519241921"/>
        <bgColor rgb="FFD9D9D9"/>
      </patternFill>
    </fill>
    <fill>
      <patternFill patternType="solid">
        <fgColor theme="1"/>
        <bgColor indexed="64"/>
      </patternFill>
    </fill>
  </fills>
  <borders count="26">
    <border>
      <left/>
      <right/>
      <top/>
      <bottom/>
      <diagonal/>
    </border>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
        <color auto="1"/>
      </left>
      <right style="dashDot">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8">
    <xf numFmtId="0" fontId="0" fillId="0" borderId="0"/>
    <xf numFmtId="0" fontId="8" fillId="2" borderId="1"/>
    <xf numFmtId="0" fontId="7" fillId="2" borderId="1"/>
    <xf numFmtId="0" fontId="14" fillId="0" borderId="0" applyNumberFormat="0" applyFill="0" applyBorder="0" applyAlignment="0" applyProtection="0"/>
    <xf numFmtId="0" fontId="6" fillId="2" borderId="1"/>
    <xf numFmtId="0" fontId="9" fillId="2" borderId="1"/>
    <xf numFmtId="0" fontId="5" fillId="2" borderId="1"/>
    <xf numFmtId="0" fontId="4" fillId="2" borderId="1"/>
    <xf numFmtId="0" fontId="3" fillId="2" borderId="1"/>
    <xf numFmtId="0" fontId="2" fillId="2" borderId="1"/>
    <xf numFmtId="0" fontId="2" fillId="2" borderId="1"/>
    <xf numFmtId="0" fontId="14" fillId="2" borderId="1" applyNumberFormat="0" applyFill="0" applyBorder="0" applyAlignment="0" applyProtection="0"/>
    <xf numFmtId="0" fontId="2" fillId="2" borderId="1"/>
    <xf numFmtId="0" fontId="2" fillId="2" borderId="1"/>
    <xf numFmtId="0" fontId="2" fillId="2" borderId="1"/>
    <xf numFmtId="0" fontId="2" fillId="2" borderId="1"/>
    <xf numFmtId="0" fontId="24" fillId="2" borderId="1"/>
    <xf numFmtId="0" fontId="1" fillId="2" borderId="1"/>
  </cellStyleXfs>
  <cellXfs count="230">
    <xf numFmtId="0" fontId="0" fillId="0" borderId="0" xfId="0"/>
    <xf numFmtId="0" fontId="15" fillId="2" borderId="1" xfId="1" applyFont="1"/>
    <xf numFmtId="0" fontId="15" fillId="2" borderId="1" xfId="1" applyFont="1" applyAlignment="1">
      <alignment wrapText="1"/>
    </xf>
    <xf numFmtId="0" fontId="0" fillId="0" borderId="1" xfId="0" applyBorder="1"/>
    <xf numFmtId="0" fontId="14" fillId="0" borderId="4" xfId="3" applyBorder="1" applyAlignment="1"/>
    <xf numFmtId="0" fontId="11" fillId="0" borderId="9" xfId="0" applyFont="1" applyBorder="1" applyAlignment="1"/>
    <xf numFmtId="0" fontId="14" fillId="0" borderId="1" xfId="3" applyBorder="1" applyAlignment="1"/>
    <xf numFmtId="0" fontId="0" fillId="0" borderId="10" xfId="0" applyBorder="1"/>
    <xf numFmtId="0" fontId="18" fillId="2" borderId="1" xfId="8" applyFont="1" applyProtection="1">
      <protection locked="0"/>
    </xf>
    <xf numFmtId="0" fontId="18" fillId="6" borderId="9" xfId="8" applyFont="1" applyFill="1" applyBorder="1" applyAlignment="1" applyProtection="1">
      <alignment horizontal="right"/>
    </xf>
    <xf numFmtId="1" fontId="18" fillId="7" borderId="10" xfId="8" applyNumberFormat="1" applyFont="1" applyFill="1" applyBorder="1" applyProtection="1">
      <protection locked="0"/>
    </xf>
    <xf numFmtId="9" fontId="18" fillId="6" borderId="12" xfId="8" applyNumberFormat="1" applyFont="1" applyFill="1" applyBorder="1" applyProtection="1"/>
    <xf numFmtId="9" fontId="18" fillId="7" borderId="10" xfId="8" applyNumberFormat="1" applyFont="1" applyFill="1" applyBorder="1" applyProtection="1">
      <protection locked="0"/>
    </xf>
    <xf numFmtId="0" fontId="20" fillId="2" borderId="1" xfId="8" applyFont="1" applyAlignment="1" applyProtection="1">
      <alignment horizontal="center" vertical="center" wrapText="1"/>
      <protection locked="0"/>
    </xf>
    <xf numFmtId="0" fontId="20" fillId="2" borderId="1" xfId="8" applyFont="1" applyAlignment="1" applyProtection="1">
      <alignment horizontal="right"/>
      <protection locked="0"/>
    </xf>
    <xf numFmtId="0" fontId="18" fillId="2" borderId="1" xfId="8" applyFont="1" applyAlignment="1" applyProtection="1">
      <alignment horizontal="right"/>
      <protection locked="0"/>
    </xf>
    <xf numFmtId="0" fontId="18" fillId="2" borderId="1" xfId="8" applyFont="1" applyAlignment="1" applyProtection="1">
      <alignment horizontal="center"/>
      <protection locked="0"/>
    </xf>
    <xf numFmtId="42" fontId="18" fillId="2" borderId="1" xfId="8" applyNumberFormat="1" applyFont="1" applyProtection="1">
      <protection locked="0"/>
    </xf>
    <xf numFmtId="0" fontId="20" fillId="6" borderId="3" xfId="8" applyFont="1" applyFill="1" applyBorder="1" applyAlignment="1" applyProtection="1">
      <alignment vertical="top"/>
    </xf>
    <xf numFmtId="0" fontId="20" fillId="6" borderId="13" xfId="8" applyFont="1" applyFill="1" applyBorder="1" applyAlignment="1" applyProtection="1">
      <alignment horizontal="center" vertical="top" wrapText="1"/>
    </xf>
    <xf numFmtId="0" fontId="20" fillId="6" borderId="4" xfId="8" applyFont="1" applyFill="1" applyBorder="1" applyAlignment="1" applyProtection="1">
      <alignment horizontal="center" vertical="top" wrapText="1"/>
    </xf>
    <xf numFmtId="42" fontId="18" fillId="6" borderId="1" xfId="8" applyNumberFormat="1" applyFont="1" applyFill="1" applyBorder="1" applyProtection="1"/>
    <xf numFmtId="42" fontId="18" fillId="6" borderId="10" xfId="8" applyNumberFormat="1" applyFont="1" applyFill="1" applyBorder="1" applyProtection="1"/>
    <xf numFmtId="42" fontId="18" fillId="7" borderId="2" xfId="8" applyNumberFormat="1" applyFont="1" applyFill="1" applyBorder="1" applyProtection="1">
      <protection locked="0"/>
    </xf>
    <xf numFmtId="42" fontId="18" fillId="6" borderId="12" xfId="8" applyNumberFormat="1" applyFont="1" applyFill="1" applyBorder="1" applyProtection="1"/>
    <xf numFmtId="42" fontId="18" fillId="3" borderId="2" xfId="8" applyNumberFormat="1" applyFont="1" applyFill="1" applyBorder="1" applyProtection="1"/>
    <xf numFmtId="42" fontId="18" fillId="7" borderId="10" xfId="8" applyNumberFormat="1" applyFont="1" applyFill="1" applyBorder="1" applyProtection="1">
      <protection locked="0"/>
    </xf>
    <xf numFmtId="0" fontId="18" fillId="7" borderId="1" xfId="8" applyFont="1" applyFill="1" applyBorder="1" applyAlignment="1" applyProtection="1">
      <alignment horizontal="right"/>
      <protection locked="0"/>
    </xf>
    <xf numFmtId="0" fontId="18" fillId="2" borderId="1" xfId="8" applyFont="1" applyAlignment="1" applyProtection="1">
      <alignment horizontal="center" vertical="center" wrapText="1"/>
      <protection locked="0"/>
    </xf>
    <xf numFmtId="0" fontId="18" fillId="2" borderId="1" xfId="8" applyNumberFormat="1" applyFont="1" applyAlignment="1" applyProtection="1">
      <alignment horizontal="center"/>
      <protection locked="0"/>
    </xf>
    <xf numFmtId="0" fontId="18" fillId="2" borderId="1" xfId="8" applyFont="1" applyAlignment="1" applyProtection="1">
      <alignment wrapText="1"/>
      <protection locked="0"/>
    </xf>
    <xf numFmtId="0" fontId="18" fillId="7" borderId="2" xfId="8" applyFont="1" applyFill="1" applyBorder="1" applyAlignment="1" applyProtection="1">
      <alignment horizontal="right"/>
      <protection locked="0"/>
    </xf>
    <xf numFmtId="42" fontId="18" fillId="7" borderId="12" xfId="8" applyNumberFormat="1" applyFont="1" applyFill="1" applyBorder="1" applyProtection="1">
      <protection locked="0"/>
    </xf>
    <xf numFmtId="0" fontId="9" fillId="2" borderId="1" xfId="5"/>
    <xf numFmtId="0" fontId="15" fillId="2" borderId="1" xfId="9" applyFont="1" applyAlignment="1">
      <alignment wrapText="1"/>
    </xf>
    <xf numFmtId="0" fontId="15" fillId="4" borderId="5" xfId="9" applyFont="1" applyFill="1" applyBorder="1"/>
    <xf numFmtId="0" fontId="10" fillId="2" borderId="5" xfId="9" applyFont="1" applyBorder="1" applyAlignment="1">
      <alignment vertical="top"/>
    </xf>
    <xf numFmtId="0" fontId="10" fillId="4" borderId="8" xfId="9" applyFont="1" applyFill="1" applyBorder="1"/>
    <xf numFmtId="0" fontId="13" fillId="4" borderId="1" xfId="9" applyFont="1" applyFill="1" applyBorder="1"/>
    <xf numFmtId="0" fontId="9" fillId="2" borderId="1" xfId="9" applyFont="1" applyBorder="1" applyAlignment="1">
      <alignment horizontal="left" vertical="center" wrapText="1"/>
    </xf>
    <xf numFmtId="0" fontId="15" fillId="2" borderId="1" xfId="9" applyFont="1" applyBorder="1"/>
    <xf numFmtId="0" fontId="9" fillId="2" borderId="1" xfId="5" applyFont="1"/>
    <xf numFmtId="0" fontId="15" fillId="2" borderId="1" xfId="5" applyFont="1"/>
    <xf numFmtId="0" fontId="9" fillId="2" borderId="1" xfId="5" applyBorder="1"/>
    <xf numFmtId="0" fontId="9" fillId="2" borderId="1" xfId="5" applyFont="1" applyBorder="1" applyAlignment="1">
      <alignment vertical="center" wrapText="1"/>
    </xf>
    <xf numFmtId="0" fontId="9" fillId="2" borderId="1" xfId="5" applyFont="1" applyAlignment="1">
      <alignment vertical="center" wrapText="1"/>
    </xf>
    <xf numFmtId="0" fontId="10" fillId="2" borderId="1" xfId="5" applyFont="1" applyBorder="1" applyAlignment="1">
      <alignment vertical="center" wrapText="1"/>
    </xf>
    <xf numFmtId="0" fontId="9" fillId="2" borderId="1" xfId="5" applyFont="1" applyBorder="1"/>
    <xf numFmtId="0" fontId="9" fillId="2" borderId="1" xfId="5" applyFill="1"/>
    <xf numFmtId="0" fontId="9" fillId="2" borderId="14" xfId="5" applyFont="1" applyFill="1" applyBorder="1" applyAlignment="1">
      <alignment horizontal="left" wrapText="1"/>
    </xf>
    <xf numFmtId="0" fontId="9" fillId="2" borderId="1" xfId="5" applyFont="1" applyFill="1" applyBorder="1" applyAlignment="1">
      <alignment horizontal="left" wrapText="1"/>
    </xf>
    <xf numFmtId="0" fontId="15" fillId="2" borderId="14" xfId="5" applyFont="1" applyFill="1" applyBorder="1" applyAlignment="1">
      <alignment horizontal="left" wrapText="1"/>
    </xf>
    <xf numFmtId="0" fontId="9" fillId="2" borderId="1" xfId="5" applyAlignment="1">
      <alignment wrapText="1"/>
    </xf>
    <xf numFmtId="0" fontId="15" fillId="2" borderId="6" xfId="9" applyFont="1" applyBorder="1"/>
    <xf numFmtId="0" fontId="16" fillId="4" borderId="8" xfId="9" applyFont="1" applyFill="1" applyBorder="1" applyAlignment="1">
      <alignment wrapText="1"/>
    </xf>
    <xf numFmtId="0" fontId="9" fillId="2" borderId="1" xfId="5" applyAlignment="1"/>
    <xf numFmtId="0" fontId="15" fillId="2" borderId="1" xfId="1" applyFont="1" applyAlignment="1"/>
    <xf numFmtId="0" fontId="15" fillId="2" borderId="1" xfId="9" applyFont="1" applyBorder="1" applyAlignment="1">
      <alignment horizontal="left" vertical="center" wrapText="1"/>
    </xf>
    <xf numFmtId="0" fontId="15" fillId="2" borderId="1" xfId="9" applyFont="1" applyBorder="1" applyAlignment="1">
      <alignment wrapText="1"/>
    </xf>
    <xf numFmtId="0" fontId="0" fillId="0" borderId="0" xfId="0" applyAlignment="1"/>
    <xf numFmtId="0" fontId="0" fillId="0" borderId="0" xfId="0" applyFill="1" applyAlignment="1"/>
    <xf numFmtId="49" fontId="0" fillId="0" borderId="0" xfId="0" applyNumberFormat="1" applyAlignment="1"/>
    <xf numFmtId="0" fontId="24" fillId="2" borderId="1" xfId="16" applyAlignment="1" applyProtection="1">
      <alignment wrapText="1"/>
      <protection locked="0"/>
    </xf>
    <xf numFmtId="0" fontId="9" fillId="2" borderId="1" xfId="16" applyFont="1" applyAlignment="1" applyProtection="1">
      <alignment wrapText="1"/>
    </xf>
    <xf numFmtId="0" fontId="24" fillId="2" borderId="1" xfId="16" applyAlignment="1" applyProtection="1">
      <alignment wrapText="1"/>
    </xf>
    <xf numFmtId="0" fontId="24" fillId="2" borderId="1" xfId="16" applyProtection="1">
      <protection locked="0"/>
    </xf>
    <xf numFmtId="0" fontId="9" fillId="2" borderId="1" xfId="16" applyFont="1" applyFill="1" applyBorder="1" applyAlignment="1" applyProtection="1">
      <protection locked="0"/>
    </xf>
    <xf numFmtId="0" fontId="24" fillId="2" borderId="1" xfId="16" applyAlignment="1" applyProtection="1">
      <protection locked="0"/>
    </xf>
    <xf numFmtId="0" fontId="0" fillId="0" borderId="1" xfId="0" applyBorder="1" applyAlignment="1"/>
    <xf numFmtId="0" fontId="15" fillId="3" borderId="2" xfId="17" applyFont="1" applyFill="1" applyBorder="1" applyAlignment="1" applyProtection="1">
      <alignment wrapText="1"/>
    </xf>
    <xf numFmtId="0" fontId="9" fillId="0" borderId="1" xfId="5" applyFill="1" applyAlignment="1" applyProtection="1">
      <alignment wrapText="1"/>
    </xf>
    <xf numFmtId="0" fontId="27" fillId="0" borderId="0" xfId="0" applyFont="1" applyFill="1" applyProtection="1"/>
    <xf numFmtId="0" fontId="12" fillId="7" borderId="16" xfId="5" applyFont="1" applyFill="1" applyBorder="1" applyAlignment="1" applyProtection="1">
      <alignment wrapText="1"/>
      <protection locked="0"/>
    </xf>
    <xf numFmtId="0" fontId="12" fillId="7" borderId="1" xfId="16" applyFont="1" applyFill="1" applyBorder="1" applyAlignment="1" applyProtection="1">
      <alignment wrapText="1"/>
      <protection locked="0"/>
    </xf>
    <xf numFmtId="0" fontId="12" fillId="7" borderId="17" xfId="16" applyFont="1" applyFill="1" applyBorder="1" applyAlignment="1" applyProtection="1">
      <alignment wrapText="1"/>
      <protection locked="0"/>
    </xf>
    <xf numFmtId="0" fontId="9" fillId="2" borderId="1" xfId="16" applyFont="1" applyBorder="1" applyAlignment="1" applyProtection="1">
      <alignment wrapText="1"/>
    </xf>
    <xf numFmtId="0" fontId="9" fillId="0" borderId="1" xfId="16" applyFont="1" applyFill="1" applyAlignment="1" applyProtection="1">
      <alignment wrapText="1"/>
      <protection locked="0"/>
    </xf>
    <xf numFmtId="0" fontId="9" fillId="2" borderId="1" xfId="0" applyFont="1" applyFill="1" applyBorder="1" applyAlignment="1">
      <alignment horizontal="left"/>
    </xf>
    <xf numFmtId="0" fontId="0" fillId="0" borderId="1" xfId="0" applyBorder="1" applyAlignment="1">
      <alignment wrapText="1"/>
    </xf>
    <xf numFmtId="0" fontId="15" fillId="2" borderId="1" xfId="5" applyFont="1" applyAlignment="1" applyProtection="1">
      <alignment wrapText="1"/>
    </xf>
    <xf numFmtId="0" fontId="15" fillId="2" borderId="1" xfId="16" applyFont="1" applyAlignment="1" applyProtection="1">
      <alignment wrapText="1"/>
    </xf>
    <xf numFmtId="0" fontId="10" fillId="2" borderId="3" xfId="9" applyFont="1" applyBorder="1" applyAlignment="1">
      <alignment vertical="top" wrapText="1"/>
    </xf>
    <xf numFmtId="0" fontId="16" fillId="8" borderId="20" xfId="0" applyFont="1" applyFill="1" applyBorder="1" applyAlignment="1">
      <alignment horizontal="left" wrapText="1"/>
    </xf>
    <xf numFmtId="0" fontId="0" fillId="0" borderId="1" xfId="0" applyFill="1" applyBorder="1" applyAlignment="1"/>
    <xf numFmtId="49" fontId="0" fillId="0" borderId="1" xfId="0" applyNumberFormat="1" applyFill="1" applyBorder="1" applyAlignment="1"/>
    <xf numFmtId="0" fontId="9" fillId="0" borderId="1" xfId="0" applyFont="1" applyBorder="1" applyAlignment="1"/>
    <xf numFmtId="0" fontId="9" fillId="0" borderId="1" xfId="0" applyFont="1" applyFill="1" applyBorder="1" applyAlignment="1">
      <alignment horizontal="left"/>
    </xf>
    <xf numFmtId="0" fontId="9" fillId="8" borderId="1" xfId="0" applyFont="1" applyFill="1" applyBorder="1" applyAlignment="1">
      <alignment horizontal="left"/>
    </xf>
    <xf numFmtId="49" fontId="9" fillId="8" borderId="1" xfId="0" applyNumberFormat="1" applyFont="1" applyFill="1" applyBorder="1" applyAlignment="1">
      <alignment horizontal="left"/>
    </xf>
    <xf numFmtId="49" fontId="16" fillId="6" borderId="22" xfId="0" applyNumberFormat="1" applyFont="1" applyFill="1" applyBorder="1" applyAlignment="1">
      <alignment horizontal="left" wrapText="1"/>
    </xf>
    <xf numFmtId="0" fontId="16" fillId="9" borderId="20" xfId="0" applyFont="1" applyFill="1" applyBorder="1" applyAlignment="1">
      <alignment horizontal="left" wrapText="1"/>
    </xf>
    <xf numFmtId="49" fontId="9" fillId="0" borderId="1" xfId="0" applyNumberFormat="1" applyFont="1" applyFill="1" applyBorder="1" applyAlignment="1">
      <alignment horizontal="left"/>
    </xf>
    <xf numFmtId="0" fontId="9" fillId="9" borderId="1" xfId="0" applyFont="1" applyFill="1" applyBorder="1" applyAlignment="1">
      <alignment horizontal="left"/>
    </xf>
    <xf numFmtId="0" fontId="9" fillId="6" borderId="1" xfId="0" applyFont="1" applyFill="1" applyBorder="1" applyAlignment="1">
      <alignment horizontal="left"/>
    </xf>
    <xf numFmtId="0" fontId="16" fillId="11" borderId="20" xfId="0" applyFont="1" applyFill="1" applyBorder="1" applyAlignment="1">
      <alignment horizontal="left" wrapText="1"/>
    </xf>
    <xf numFmtId="0" fontId="9" fillId="11" borderId="1" xfId="0" applyFont="1" applyFill="1" applyBorder="1" applyAlignment="1">
      <alignment horizontal="left"/>
    </xf>
    <xf numFmtId="0" fontId="16" fillId="8" borderId="21" xfId="0" applyFont="1" applyFill="1" applyBorder="1" applyAlignment="1">
      <alignment horizontal="left" wrapText="1"/>
    </xf>
    <xf numFmtId="0" fontId="16" fillId="8" borderId="1" xfId="0" applyFont="1" applyFill="1" applyBorder="1" applyAlignment="1">
      <alignment horizontal="left" wrapText="1"/>
    </xf>
    <xf numFmtId="49" fontId="16" fillId="8" borderId="1" xfId="0" applyNumberFormat="1" applyFont="1" applyFill="1" applyBorder="1" applyAlignment="1">
      <alignment horizontal="left" wrapText="1"/>
    </xf>
    <xf numFmtId="0" fontId="15" fillId="3" borderId="23" xfId="17" applyFont="1" applyFill="1" applyBorder="1" applyAlignment="1" applyProtection="1">
      <alignment wrapText="1"/>
      <protection locked="0"/>
    </xf>
    <xf numFmtId="0" fontId="15" fillId="3" borderId="24" xfId="17" applyFont="1" applyFill="1" applyBorder="1" applyAlignment="1" applyProtection="1">
      <alignment wrapText="1"/>
      <protection locked="0"/>
    </xf>
    <xf numFmtId="0" fontId="15" fillId="3" borderId="25" xfId="17" applyFont="1" applyFill="1" applyBorder="1" applyAlignment="1" applyProtection="1">
      <alignment wrapText="1"/>
      <protection locked="0"/>
    </xf>
    <xf numFmtId="0" fontId="12" fillId="7" borderId="23" xfId="5" applyFont="1" applyFill="1" applyBorder="1" applyAlignment="1" applyProtection="1">
      <alignment wrapText="1"/>
      <protection locked="0"/>
    </xf>
    <xf numFmtId="0" fontId="12" fillId="7" borderId="24" xfId="16" applyFont="1" applyFill="1" applyBorder="1" applyAlignment="1" applyProtection="1">
      <alignment wrapText="1"/>
      <protection locked="0"/>
    </xf>
    <xf numFmtId="0" fontId="12" fillId="7" borderId="25" xfId="16" applyFont="1" applyFill="1" applyBorder="1" applyAlignment="1" applyProtection="1">
      <alignment wrapText="1"/>
      <protection locked="0"/>
    </xf>
    <xf numFmtId="0" fontId="12" fillId="7" borderId="18" xfId="5" applyFont="1" applyFill="1" applyBorder="1" applyAlignment="1" applyProtection="1">
      <alignment wrapText="1"/>
      <protection locked="0"/>
    </xf>
    <xf numFmtId="0" fontId="12" fillId="7" borderId="15" xfId="16" applyFont="1" applyFill="1" applyBorder="1" applyAlignment="1" applyProtection="1">
      <alignment wrapText="1"/>
      <protection locked="0"/>
    </xf>
    <xf numFmtId="0" fontId="12" fillId="7" borderId="19" xfId="16" applyFont="1" applyFill="1" applyBorder="1" applyAlignment="1" applyProtection="1">
      <alignment wrapText="1"/>
      <protection locked="0"/>
    </xf>
    <xf numFmtId="49" fontId="9" fillId="6" borderId="1" xfId="0" applyNumberFormat="1" applyFont="1" applyFill="1" applyBorder="1" applyAlignment="1">
      <alignment horizontal="left"/>
    </xf>
    <xf numFmtId="49" fontId="9" fillId="6" borderId="1" xfId="0" applyNumberFormat="1" applyFont="1" applyFill="1" applyBorder="1" applyAlignment="1">
      <alignment horizontal="left" vertical="top" wrapText="1"/>
    </xf>
    <xf numFmtId="0" fontId="9" fillId="8" borderId="1" xfId="0" applyFont="1" applyFill="1" applyBorder="1" applyAlignment="1">
      <alignment horizontal="left" vertical="top" wrapText="1"/>
    </xf>
    <xf numFmtId="49" fontId="9" fillId="8" borderId="1" xfId="0" applyNumberFormat="1" applyFont="1" applyFill="1" applyBorder="1" applyAlignment="1">
      <alignment horizontal="left" vertical="top" wrapText="1"/>
    </xf>
    <xf numFmtId="0" fontId="9" fillId="9" borderId="1" xfId="0" applyFont="1" applyFill="1" applyBorder="1" applyAlignment="1">
      <alignment horizontal="left" vertical="top" wrapText="1"/>
    </xf>
    <xf numFmtId="0" fontId="9" fillId="11"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16" fillId="4" borderId="7" xfId="9" applyFont="1" applyFill="1" applyBorder="1" applyAlignment="1">
      <alignment wrapText="1"/>
    </xf>
    <xf numFmtId="0" fontId="16" fillId="6" borderId="21" xfId="0" applyFont="1" applyFill="1" applyBorder="1" applyAlignment="1">
      <alignment horizontal="left" wrapText="1"/>
    </xf>
    <xf numFmtId="0" fontId="0" fillId="0" borderId="1" xfId="0" applyFill="1" applyBorder="1" applyAlignment="1">
      <alignment wrapText="1"/>
    </xf>
    <xf numFmtId="0" fontId="9" fillId="6" borderId="1" xfId="0" applyFont="1" applyFill="1" applyBorder="1" applyAlignment="1">
      <alignment horizontal="left" wrapText="1"/>
    </xf>
    <xf numFmtId="0" fontId="0" fillId="0" borderId="0" xfId="0" applyAlignment="1">
      <alignment wrapText="1"/>
    </xf>
    <xf numFmtId="0" fontId="10" fillId="2" borderId="1" xfId="0" applyFont="1" applyFill="1" applyBorder="1" applyAlignment="1">
      <alignment horizontal="left"/>
    </xf>
    <xf numFmtId="0" fontId="0" fillId="2" borderId="0" xfId="0" applyFill="1" applyAlignment="1">
      <alignment horizontal="left"/>
    </xf>
    <xf numFmtId="0" fontId="0" fillId="2" borderId="0" xfId="0" applyFill="1"/>
    <xf numFmtId="42" fontId="18" fillId="3" borderId="6" xfId="8" applyNumberFormat="1" applyFont="1" applyFill="1" applyBorder="1" applyAlignment="1" applyProtection="1">
      <alignment horizontal="right"/>
    </xf>
    <xf numFmtId="0" fontId="18" fillId="2" borderId="1" xfId="8" applyFont="1" applyAlignment="1" applyProtection="1">
      <protection locked="0"/>
    </xf>
    <xf numFmtId="42" fontId="18" fillId="3" borderId="7" xfId="8" applyNumberFormat="1" applyFont="1" applyFill="1" applyBorder="1" applyProtection="1"/>
    <xf numFmtId="42" fontId="18" fillId="12" borderId="2" xfId="8" applyNumberFormat="1" applyFont="1" applyFill="1" applyBorder="1" applyProtection="1"/>
    <xf numFmtId="0" fontId="18" fillId="5" borderId="1" xfId="8" applyFont="1" applyFill="1" applyProtection="1">
      <protection locked="0"/>
    </xf>
    <xf numFmtId="0" fontId="20" fillId="5" borderId="1" xfId="8" applyFont="1" applyFill="1" applyProtection="1">
      <protection locked="0"/>
    </xf>
    <xf numFmtId="0" fontId="18" fillId="5" borderId="1" xfId="8" applyFont="1" applyFill="1" applyAlignment="1" applyProtection="1">
      <alignment horizontal="right"/>
      <protection locked="0"/>
    </xf>
    <xf numFmtId="0" fontId="18" fillId="5" borderId="1" xfId="8" quotePrefix="1" applyFont="1" applyFill="1" applyProtection="1">
      <protection locked="0"/>
    </xf>
    <xf numFmtId="0" fontId="22" fillId="5" borderId="1" xfId="8" applyFont="1" applyFill="1" applyAlignment="1" applyProtection="1">
      <alignment horizontal="right" vertical="top"/>
      <protection locked="0"/>
    </xf>
    <xf numFmtId="0" fontId="20" fillId="6" borderId="3" xfId="8" applyFont="1" applyFill="1" applyBorder="1" applyAlignment="1" applyProtection="1">
      <alignment horizontal="right"/>
      <protection locked="0"/>
    </xf>
    <xf numFmtId="0" fontId="20" fillId="6" borderId="4" xfId="8" applyFont="1" applyFill="1" applyBorder="1" applyAlignment="1" applyProtection="1">
      <alignment horizontal="center"/>
      <protection locked="0"/>
    </xf>
    <xf numFmtId="0" fontId="18" fillId="6" borderId="9" xfId="8" applyFont="1" applyFill="1" applyBorder="1" applyAlignment="1" applyProtection="1">
      <alignment horizontal="right"/>
      <protection locked="0"/>
    </xf>
    <xf numFmtId="0" fontId="18" fillId="6" borderId="11" xfId="8" applyFont="1" applyFill="1" applyBorder="1" applyAlignment="1" applyProtection="1">
      <alignment horizontal="right"/>
      <protection locked="0"/>
    </xf>
    <xf numFmtId="9" fontId="18" fillId="5" borderId="1" xfId="8" applyNumberFormat="1" applyFont="1" applyFill="1" applyProtection="1">
      <protection locked="0"/>
    </xf>
    <xf numFmtId="9" fontId="20" fillId="6" borderId="4" xfId="8" applyNumberFormat="1" applyFont="1" applyFill="1" applyBorder="1" applyAlignment="1" applyProtection="1">
      <alignment horizontal="center"/>
      <protection locked="0"/>
    </xf>
    <xf numFmtId="0" fontId="18" fillId="6" borderId="9" xfId="8" applyFont="1" applyFill="1" applyBorder="1" applyAlignment="1" applyProtection="1">
      <alignment horizontal="right" wrapText="1"/>
      <protection locked="0"/>
    </xf>
    <xf numFmtId="0" fontId="18" fillId="6" borderId="11" xfId="8" applyFont="1" applyFill="1" applyBorder="1" applyAlignment="1" applyProtection="1">
      <alignment horizontal="right" wrapText="1"/>
      <protection locked="0"/>
    </xf>
    <xf numFmtId="0" fontId="18" fillId="5" borderId="1" xfId="8" applyFont="1" applyFill="1" applyAlignment="1" applyProtection="1">
      <alignment horizontal="right" wrapText="1"/>
      <protection locked="0"/>
    </xf>
    <xf numFmtId="0" fontId="10" fillId="6" borderId="3" xfId="5" applyFont="1" applyFill="1" applyBorder="1" applyAlignment="1" applyProtection="1">
      <alignment horizontal="right" wrapText="1"/>
      <protection locked="0"/>
    </xf>
    <xf numFmtId="9" fontId="18" fillId="6" borderId="13" xfId="8" applyNumberFormat="1" applyFont="1" applyFill="1" applyBorder="1" applyProtection="1">
      <protection locked="0"/>
    </xf>
    <xf numFmtId="0" fontId="18" fillId="6" borderId="13" xfId="8" applyFont="1" applyFill="1" applyBorder="1" applyProtection="1">
      <protection locked="0"/>
    </xf>
    <xf numFmtId="0" fontId="18" fillId="6" borderId="4" xfId="8" applyFont="1" applyFill="1" applyBorder="1" applyProtection="1">
      <protection locked="0"/>
    </xf>
    <xf numFmtId="0" fontId="23" fillId="6" borderId="11" xfId="5" applyFont="1" applyFill="1" applyBorder="1" applyAlignment="1" applyProtection="1">
      <alignment horizontal="right" wrapText="1"/>
      <protection locked="0"/>
    </xf>
    <xf numFmtId="0" fontId="20" fillId="6" borderId="13" xfId="8" applyFont="1" applyFill="1" applyBorder="1" applyAlignment="1" applyProtection="1">
      <alignment horizontal="center" vertical="top" wrapText="1"/>
      <protection locked="0"/>
    </xf>
    <xf numFmtId="42" fontId="18" fillId="6" borderId="10" xfId="8" applyNumberFormat="1" applyFont="1" applyFill="1" applyBorder="1" applyProtection="1">
      <protection locked="0"/>
    </xf>
    <xf numFmtId="0" fontId="21" fillId="5" borderId="1" xfId="8" applyFont="1" applyFill="1" applyAlignment="1" applyProtection="1">
      <alignment wrapText="1"/>
      <protection locked="0"/>
    </xf>
    <xf numFmtId="0" fontId="20" fillId="6" borderId="3" xfId="8" applyFont="1" applyFill="1" applyBorder="1" applyAlignment="1" applyProtection="1">
      <alignment horizontal="left"/>
      <protection locked="0"/>
    </xf>
    <xf numFmtId="0" fontId="20" fillId="3" borderId="11" xfId="8" applyFont="1" applyFill="1" applyBorder="1" applyAlignment="1" applyProtection="1">
      <alignment horizontal="right"/>
      <protection locked="0"/>
    </xf>
    <xf numFmtId="42" fontId="18" fillId="3" borderId="12" xfId="8" applyNumberFormat="1" applyFont="1" applyFill="1" applyBorder="1" applyProtection="1">
      <protection locked="0"/>
    </xf>
    <xf numFmtId="0" fontId="20" fillId="6" borderId="9" xfId="8" applyFont="1" applyFill="1" applyBorder="1" applyAlignment="1" applyProtection="1">
      <alignment horizontal="right" indent="2"/>
      <protection locked="0"/>
    </xf>
    <xf numFmtId="0" fontId="18" fillId="6" borderId="10" xfId="8" applyFont="1" applyFill="1" applyBorder="1" applyProtection="1">
      <protection locked="0"/>
    </xf>
    <xf numFmtId="0" fontId="18" fillId="6" borderId="10" xfId="8" applyFont="1" applyFill="1" applyBorder="1" applyAlignment="1" applyProtection="1">
      <alignment horizontal="left"/>
      <protection locked="0"/>
    </xf>
    <xf numFmtId="0" fontId="20" fillId="6" borderId="9" xfId="8" applyFont="1" applyFill="1" applyBorder="1" applyAlignment="1" applyProtection="1">
      <alignment horizontal="right"/>
      <protection locked="0"/>
    </xf>
    <xf numFmtId="42" fontId="20" fillId="6" borderId="10" xfId="8" applyNumberFormat="1" applyFont="1" applyFill="1" applyBorder="1" applyProtection="1">
      <protection locked="0"/>
    </xf>
    <xf numFmtId="0" fontId="18" fillId="6" borderId="1" xfId="8" applyFont="1" applyFill="1" applyBorder="1" applyAlignment="1" applyProtection="1">
      <alignment horizontal="right" indent="2"/>
      <protection locked="0"/>
    </xf>
    <xf numFmtId="0" fontId="18" fillId="6" borderId="1" xfId="8" applyNumberFormat="1" applyFont="1" applyFill="1" applyBorder="1" applyAlignment="1" applyProtection="1">
      <alignment horizontal="left"/>
      <protection locked="0"/>
    </xf>
    <xf numFmtId="42" fontId="18" fillId="5" borderId="1" xfId="8" applyNumberFormat="1" applyFont="1" applyFill="1" applyProtection="1">
      <protection locked="0"/>
    </xf>
    <xf numFmtId="0" fontId="20" fillId="5" borderId="1" xfId="8" applyFont="1" applyFill="1" applyBorder="1" applyAlignment="1" applyProtection="1">
      <alignment wrapText="1"/>
      <protection locked="0"/>
    </xf>
    <xf numFmtId="0" fontId="18" fillId="5" borderId="1" xfId="8" applyFont="1" applyFill="1" applyBorder="1" applyProtection="1">
      <protection locked="0"/>
    </xf>
    <xf numFmtId="0" fontId="20" fillId="5" borderId="1" xfId="8" applyFont="1" applyFill="1" applyBorder="1" applyAlignment="1" applyProtection="1">
      <alignment horizontal="right"/>
      <protection locked="0"/>
    </xf>
    <xf numFmtId="42" fontId="19" fillId="5" borderId="1" xfId="8" applyNumberFormat="1" applyFont="1" applyFill="1" applyBorder="1" applyProtection="1">
      <protection locked="0"/>
    </xf>
    <xf numFmtId="164" fontId="19" fillId="5" borderId="1" xfId="8" applyNumberFormat="1" applyFont="1" applyFill="1" applyBorder="1" applyProtection="1">
      <protection locked="0"/>
    </xf>
    <xf numFmtId="0" fontId="18" fillId="12" borderId="1" xfId="8" applyFont="1" applyFill="1" applyProtection="1"/>
    <xf numFmtId="42" fontId="18" fillId="0" borderId="1" xfId="8" applyNumberFormat="1" applyFont="1" applyFill="1" applyBorder="1" applyProtection="1"/>
    <xf numFmtId="42" fontId="18" fillId="7" borderId="1" xfId="8" applyNumberFormat="1" applyFont="1" applyFill="1" applyBorder="1" applyProtection="1">
      <protection locked="0"/>
    </xf>
    <xf numFmtId="49" fontId="9" fillId="0" borderId="0" xfId="0" applyNumberFormat="1" applyFont="1" applyFill="1" applyAlignment="1">
      <alignment horizontal="left"/>
    </xf>
    <xf numFmtId="0" fontId="9" fillId="8" borderId="0" xfId="0" applyFont="1" applyFill="1" applyAlignment="1">
      <alignment horizontal="left"/>
    </xf>
    <xf numFmtId="0" fontId="9" fillId="0" borderId="0" xfId="0" applyFont="1" applyFill="1" applyAlignment="1">
      <alignment horizontal="left"/>
    </xf>
    <xf numFmtId="49" fontId="9" fillId="8" borderId="0" xfId="0" applyNumberFormat="1" applyFont="1" applyFill="1" applyAlignment="1">
      <alignment horizontal="left"/>
    </xf>
    <xf numFmtId="0" fontId="9" fillId="9" borderId="0" xfId="0" applyFont="1" applyFill="1" applyAlignment="1">
      <alignment horizontal="left"/>
    </xf>
    <xf numFmtId="0" fontId="9" fillId="11" borderId="0" xfId="0" applyFont="1" applyFill="1" applyAlignment="1">
      <alignment horizontal="left"/>
    </xf>
    <xf numFmtId="0" fontId="9" fillId="6" borderId="0" xfId="0" applyFont="1" applyFill="1" applyAlignment="1">
      <alignment horizontal="left" wrapText="1"/>
    </xf>
    <xf numFmtId="14" fontId="9" fillId="8" borderId="1" xfId="0" applyNumberFormat="1" applyFont="1" applyFill="1" applyBorder="1" applyAlignment="1">
      <alignment horizontal="left"/>
    </xf>
    <xf numFmtId="14" fontId="9" fillId="8" borderId="0" xfId="0" applyNumberFormat="1" applyFont="1" applyFill="1" applyAlignment="1">
      <alignment horizontal="left"/>
    </xf>
    <xf numFmtId="49" fontId="0" fillId="0" borderId="0" xfId="0" applyNumberFormat="1" applyFont="1" applyFill="1" applyAlignment="1">
      <alignment horizontal="left"/>
    </xf>
    <xf numFmtId="0" fontId="0" fillId="8" borderId="0" xfId="0" applyFont="1" applyFill="1" applyAlignment="1">
      <alignment horizontal="left"/>
    </xf>
    <xf numFmtId="0" fontId="0" fillId="0" borderId="0" xfId="0" applyFont="1" applyFill="1" applyAlignment="1">
      <alignment horizontal="left"/>
    </xf>
    <xf numFmtId="49" fontId="0" fillId="8" borderId="0" xfId="0" applyNumberFormat="1" applyFont="1" applyFill="1" applyAlignment="1">
      <alignment horizontal="left"/>
    </xf>
    <xf numFmtId="14" fontId="0" fillId="8" borderId="0" xfId="0" applyNumberFormat="1" applyFont="1" applyFill="1" applyAlignment="1">
      <alignment horizontal="left"/>
    </xf>
    <xf numFmtId="0" fontId="0" fillId="9" borderId="0" xfId="0" applyFont="1" applyFill="1" applyAlignment="1">
      <alignment horizontal="left"/>
    </xf>
    <xf numFmtId="0" fontId="0" fillId="11" borderId="0" xfId="0" applyFont="1" applyFill="1" applyAlignment="1">
      <alignment horizontal="left"/>
    </xf>
    <xf numFmtId="0" fontId="0" fillId="6" borderId="0" xfId="0" applyFont="1" applyFill="1" applyAlignment="1">
      <alignment horizontal="left" wrapText="1"/>
    </xf>
    <xf numFmtId="42" fontId="5" fillId="7" borderId="1" xfId="6" applyNumberFormat="1" applyFill="1" applyBorder="1" applyProtection="1">
      <protection locked="0"/>
    </xf>
    <xf numFmtId="42" fontId="5" fillId="7" borderId="2" xfId="6" applyNumberFormat="1" applyFill="1" applyBorder="1" applyProtection="1">
      <protection locked="0"/>
    </xf>
    <xf numFmtId="165" fontId="9" fillId="9" borderId="0" xfId="0" applyNumberFormat="1" applyFont="1" applyFill="1" applyAlignment="1">
      <alignment horizontal="left"/>
    </xf>
    <xf numFmtId="165" fontId="0" fillId="0" borderId="0" xfId="0" applyNumberFormat="1" applyAlignment="1"/>
    <xf numFmtId="0" fontId="11" fillId="0" borderId="9" xfId="0" applyFont="1" applyBorder="1" applyAlignment="1">
      <alignment wrapText="1"/>
    </xf>
    <xf numFmtId="0" fontId="11" fillId="0" borderId="1" xfId="0" applyFont="1" applyBorder="1" applyAlignment="1">
      <alignment wrapText="1"/>
    </xf>
    <xf numFmtId="0" fontId="11" fillId="0" borderId="10"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17" fillId="4" borderId="5" xfId="0" applyFont="1" applyFill="1" applyBorder="1"/>
    <xf numFmtId="0" fontId="17" fillId="4" borderId="6" xfId="0" applyFont="1" applyFill="1" applyBorder="1"/>
    <xf numFmtId="0" fontId="17" fillId="4" borderId="7" xfId="0" applyFont="1" applyFill="1" applyBorder="1"/>
    <xf numFmtId="0" fontId="11" fillId="0" borderId="3" xfId="0" applyFont="1" applyBorder="1" applyAlignment="1">
      <alignment wrapText="1"/>
    </xf>
    <xf numFmtId="0" fontId="11" fillId="0" borderId="13" xfId="0" applyFont="1" applyBorder="1" applyAlignment="1">
      <alignment wrapText="1"/>
    </xf>
    <xf numFmtId="0" fontId="10" fillId="2" borderId="3" xfId="9" applyFont="1" applyBorder="1" applyAlignment="1">
      <alignment vertical="top" wrapText="1"/>
    </xf>
    <xf numFmtId="0" fontId="10" fillId="2" borderId="9" xfId="9" applyFont="1" applyBorder="1" applyAlignment="1">
      <alignment vertical="top" wrapText="1"/>
    </xf>
    <xf numFmtId="0" fontId="10" fillId="2" borderId="11" xfId="9" applyFont="1" applyBorder="1" applyAlignment="1">
      <alignment vertical="top" wrapText="1"/>
    </xf>
    <xf numFmtId="0" fontId="15" fillId="9" borderId="6" xfId="9" applyFont="1" applyFill="1" applyBorder="1" applyAlignment="1">
      <alignment wrapText="1"/>
    </xf>
    <xf numFmtId="0" fontId="13" fillId="4" borderId="5" xfId="9" applyFont="1" applyFill="1" applyBorder="1"/>
    <xf numFmtId="0" fontId="13" fillId="4" borderId="6" xfId="9" applyFont="1" applyFill="1" applyBorder="1"/>
    <xf numFmtId="0" fontId="9" fillId="2" borderId="11" xfId="9" applyFont="1" applyBorder="1" applyAlignment="1">
      <alignment horizontal="left" vertical="center" wrapText="1"/>
    </xf>
    <xf numFmtId="0" fontId="9" fillId="2" borderId="2" xfId="9" applyFont="1" applyBorder="1" applyAlignment="1">
      <alignment horizontal="left" vertical="center" wrapText="1"/>
    </xf>
    <xf numFmtId="0" fontId="15" fillId="3" borderId="5" xfId="9" applyFont="1" applyFill="1" applyBorder="1" applyAlignment="1">
      <alignment horizontal="left" vertical="center" wrapText="1"/>
    </xf>
    <xf numFmtId="0" fontId="15" fillId="2" borderId="6" xfId="9" applyFont="1" applyBorder="1" applyAlignment="1">
      <alignment horizontal="left" vertical="center" wrapText="1"/>
    </xf>
    <xf numFmtId="0" fontId="9" fillId="11" borderId="6" xfId="0" applyFont="1" applyFill="1" applyBorder="1" applyAlignment="1">
      <alignment horizontal="left" vertical="top" wrapText="1"/>
    </xf>
    <xf numFmtId="0" fontId="10" fillId="0" borderId="23" xfId="0" applyFont="1" applyFill="1" applyBorder="1" applyAlignment="1">
      <alignment horizontal="center"/>
    </xf>
    <xf numFmtId="0" fontId="10" fillId="0" borderId="24" xfId="0" applyFont="1" applyFill="1" applyBorder="1" applyAlignment="1">
      <alignment horizontal="center"/>
    </xf>
    <xf numFmtId="0" fontId="10" fillId="0" borderId="25" xfId="0" applyFont="1" applyFill="1" applyBorder="1" applyAlignment="1">
      <alignment horizontal="center"/>
    </xf>
    <xf numFmtId="0" fontId="9" fillId="0" borderId="1" xfId="0" applyFont="1" applyFill="1" applyBorder="1" applyAlignment="1"/>
    <xf numFmtId="49" fontId="30" fillId="3" borderId="1" xfId="0" applyNumberFormat="1" applyFont="1" applyFill="1" applyBorder="1" applyAlignment="1">
      <alignment horizontal="center" vertical="center" wrapText="1"/>
    </xf>
    <xf numFmtId="49" fontId="31" fillId="9" borderId="1" xfId="0" applyNumberFormat="1" applyFont="1" applyFill="1" applyBorder="1" applyAlignment="1">
      <alignment horizontal="center" vertical="center" wrapText="1"/>
    </xf>
    <xf numFmtId="49" fontId="30" fillId="10" borderId="1" xfId="0" applyNumberFormat="1" applyFont="1" applyFill="1" applyBorder="1" applyAlignment="1">
      <alignment horizontal="center" vertical="center" wrapText="1"/>
    </xf>
    <xf numFmtId="0" fontId="21" fillId="5" borderId="1" xfId="8" applyFont="1" applyFill="1" applyAlignment="1" applyProtection="1">
      <alignment horizontal="left"/>
      <protection locked="0"/>
    </xf>
    <xf numFmtId="9" fontId="18" fillId="7" borderId="2" xfId="8" applyNumberFormat="1" applyFont="1" applyFill="1" applyBorder="1" applyProtection="1">
      <protection locked="0"/>
    </xf>
    <xf numFmtId="9" fontId="18" fillId="7" borderId="12" xfId="8" applyNumberFormat="1" applyFont="1" applyFill="1" applyBorder="1" applyProtection="1">
      <protection locked="0"/>
    </xf>
    <xf numFmtId="0" fontId="21" fillId="5" borderId="1" xfId="8" applyFont="1" applyFill="1" applyAlignment="1" applyProtection="1">
      <alignment wrapText="1"/>
      <protection locked="0"/>
    </xf>
    <xf numFmtId="0" fontId="20" fillId="5" borderId="9" xfId="8" applyFont="1" applyFill="1" applyBorder="1" applyAlignment="1" applyProtection="1">
      <alignment horizontal="center"/>
      <protection locked="0"/>
    </xf>
    <xf numFmtId="0" fontId="20" fillId="5" borderId="1" xfId="8" applyFont="1" applyFill="1" applyAlignment="1" applyProtection="1">
      <alignment horizontal="center"/>
      <protection locked="0"/>
    </xf>
  </cellXfs>
  <cellStyles count="18">
    <cellStyle name="Hyperlink" xfId="3" builtinId="8"/>
    <cellStyle name="Hyperlink 2" xfId="11"/>
    <cellStyle name="Normal" xfId="0" builtinId="0"/>
    <cellStyle name="Normal 2" xfId="1"/>
    <cellStyle name="Normal 2 2" xfId="9"/>
    <cellStyle name="Normal 2 3" xfId="17"/>
    <cellStyle name="Normal 3" xfId="2"/>
    <cellStyle name="Normal 3 2" xfId="4"/>
    <cellStyle name="Normal 3 2 2" xfId="12"/>
    <cellStyle name="Normal 3 3" xfId="6"/>
    <cellStyle name="Normal 3 3 2" xfId="7"/>
    <cellStyle name="Normal 3 3 2 2" xfId="14"/>
    <cellStyle name="Normal 3 3 3" xfId="8"/>
    <cellStyle name="Normal 3 3 3 2" xfId="15"/>
    <cellStyle name="Normal 3 3 4" xfId="13"/>
    <cellStyle name="Normal 3 4" xfId="10"/>
    <cellStyle name="Normal 4" xfId="5"/>
    <cellStyle name="Normal 5" xfId="16"/>
  </cellStyles>
  <dxfs count="63">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d/mm/yyyy"/>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color auto="1"/>
      </font>
      <protection locked="0" hidden="0"/>
    </dxf>
    <dxf>
      <font>
        <strike val="0"/>
        <outline val="0"/>
        <shadow val="0"/>
        <u val="none"/>
        <vertAlign val="baseline"/>
        <color auto="1"/>
      </font>
      <fill>
        <patternFill patternType="solid">
          <fgColor indexed="64"/>
          <bgColor rgb="FFFFFF00"/>
        </patternFill>
      </fill>
      <alignment horizontal="right" vertical="bottom" textRotation="0" wrapText="0" indent="0" justifyLastLine="0" shrinkToFit="0" readingOrder="0"/>
      <protection locked="0" hidden="0"/>
    </dxf>
    <dxf>
      <border outline="0">
        <left style="thin">
          <color auto="1"/>
        </left>
        <right style="thin">
          <color auto="1"/>
        </right>
      </border>
    </dxf>
    <dxf>
      <font>
        <strike val="0"/>
        <outline val="0"/>
        <shadow val="0"/>
        <u val="none"/>
        <vertAlign val="baseline"/>
        <color auto="1"/>
      </font>
      <protection locked="0" hidden="0"/>
    </dxf>
    <dxf>
      <font>
        <strike val="0"/>
        <outline val="0"/>
        <shadow val="0"/>
        <u val="none"/>
        <vertAlign val="baseline"/>
        <color auto="1"/>
      </font>
      <protection locked="0" hidden="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d/mm/yyyy"/>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left style="thin">
          <color theme="0" tint="-0.14996795556505021"/>
        </left>
        <right style="thin">
          <color theme="0" tint="-0.14996795556505021"/>
        </right>
        <top style="medium">
          <color indexed="64"/>
        </top>
      </border>
    </dxf>
    <dxf>
      <font>
        <b val="0"/>
        <strike val="0"/>
        <outline val="0"/>
        <shadow val="0"/>
        <u val="none"/>
        <vertAlign val="baseline"/>
        <sz val="10"/>
        <color auto="1"/>
        <name val="Arial"/>
        <scheme val="none"/>
      </font>
      <alignment vertical="bottom" textRotation="0" wrapText="0" indent="0" justifyLastLine="0" shrinkToFit="0" readingOrder="0"/>
    </dxf>
  </dxfs>
  <tableStyles count="1" defaultTableStyle="TableStyleMedium9" defaultPivotStyle="PivotStyleMedium4">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5725" y="1457325"/>
    <xdr:ext cx="838200" cy="295275"/>
    <xdr:pic>
      <xdr:nvPicPr>
        <xdr:cNvPr id="2" name="image00.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 y="1457325"/>
          <a:ext cx="838200" cy="295275"/>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9525</xdr:rowOff>
    </xdr:from>
    <xdr:to>
      <xdr:col>5</xdr:col>
      <xdr:colOff>952500</xdr:colOff>
      <xdr:row>8</xdr:row>
      <xdr:rowOff>104775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8575" y="9525"/>
          <a:ext cx="8801100" cy="1600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Mandatory</a:t>
          </a:r>
          <a:r>
            <a:rPr lang="en-GB" sz="1100" b="0" i="0" u="none" strike="noStrike">
              <a:solidFill>
                <a:schemeClr val="dk1"/>
              </a:solidFill>
              <a:effectLst/>
              <a:latin typeface="+mn-lt"/>
              <a:ea typeface="+mn-ea"/>
              <a:cs typeface="+mn-cs"/>
            </a:rPr>
            <a:t>	- </a:t>
          </a:r>
          <a:r>
            <a:rPr lang="en-GB" sz="1100" b="0" i="0" u="none" strike="noStrike">
              <a:solidFill>
                <a:sysClr val="windowText" lastClr="000000"/>
              </a:solidFill>
              <a:effectLst/>
              <a:latin typeface="+mn-lt"/>
              <a:ea typeface="+mn-ea"/>
              <a:cs typeface="+mn-cs"/>
            </a:rPr>
            <a:t>complete cells highlighted in Yellow in </a:t>
          </a:r>
          <a:r>
            <a:rPr lang="en-GB" sz="1100" b="1" i="0" u="none" strike="noStrike">
              <a:solidFill>
                <a:sysClr val="windowText" lastClr="000000"/>
              </a:solidFill>
              <a:effectLst/>
              <a:latin typeface="+mn-lt"/>
              <a:ea typeface="+mn-ea"/>
              <a:cs typeface="+mn-cs"/>
            </a:rPr>
            <a:t>ONE</a:t>
          </a:r>
          <a:r>
            <a:rPr lang="en-GB" sz="1100" b="0" i="0" u="none" strike="noStrike">
              <a:solidFill>
                <a:sysClr val="windowText" lastClr="000000"/>
              </a:solidFill>
              <a:effectLst/>
              <a:latin typeface="+mn-lt"/>
              <a:ea typeface="+mn-ea"/>
              <a:cs typeface="+mn-cs"/>
            </a:rPr>
            <a:t> of Boxes A or B or C.</a:t>
          </a:r>
        </a:p>
        <a:p>
          <a:r>
            <a:rPr lang="en-GB" sz="1100" b="0" i="0" u="none" strike="noStrike">
              <a:solidFill>
                <a:sysClr val="windowText" lastClr="000000"/>
              </a:solidFill>
              <a:effectLst/>
              <a:latin typeface="+mn-lt"/>
              <a:ea typeface="+mn-ea"/>
              <a:cs typeface="+mn-cs"/>
            </a:rPr>
            <a:t>		- if Box A or B is completed, further information can optionally be provided in Box</a:t>
          </a:r>
          <a:r>
            <a:rPr lang="en-GB" sz="1100" b="0" i="0" u="none" strike="noStrike" baseline="0">
              <a:solidFill>
                <a:sysClr val="windowText" lastClr="000000"/>
              </a:solidFill>
              <a:effectLst/>
              <a:latin typeface="+mn-lt"/>
              <a:ea typeface="+mn-ea"/>
              <a:cs typeface="+mn-cs"/>
            </a:rPr>
            <a:t> C</a:t>
          </a:r>
          <a:r>
            <a:rPr lang="en-GB"/>
            <a:t> .</a:t>
          </a:r>
        </a:p>
        <a:p>
          <a:endParaRPr lang="en-GB"/>
        </a:p>
        <a:p>
          <a:r>
            <a:rPr lang="en-GB" sz="1100" b="0" i="0" u="none" strike="noStrike">
              <a:solidFill>
                <a:schemeClr val="dk1"/>
              </a:solidFill>
              <a:effectLst/>
              <a:latin typeface="+mn-lt"/>
              <a:ea typeface="+mn-ea"/>
              <a:cs typeface="+mn-cs"/>
            </a:rPr>
            <a:t>                    		- complete cells highlighted in Yellow in Box D and E </a:t>
          </a:r>
          <a:r>
            <a:rPr lang="en-GB" sz="1100" b="0" i="1" u="none" strike="noStrike">
              <a:solidFill>
                <a:schemeClr val="dk1"/>
              </a:solidFill>
              <a:effectLst/>
              <a:latin typeface="+mn-lt"/>
              <a:ea typeface="+mn-ea"/>
              <a:cs typeface="+mn-cs"/>
            </a:rPr>
            <a:t>(do </a:t>
          </a:r>
          <a:r>
            <a:rPr lang="en-GB" sz="1100" b="1" i="1" u="none" strike="noStrike">
              <a:solidFill>
                <a:schemeClr val="dk1"/>
              </a:solidFill>
              <a:effectLst/>
              <a:latin typeface="+mn-lt"/>
              <a:ea typeface="+mn-ea"/>
              <a:cs typeface="+mn-cs"/>
            </a:rPr>
            <a:t>not </a:t>
          </a:r>
          <a:r>
            <a:rPr lang="en-GB" sz="1100" b="0" i="1" u="none" strike="noStrike">
              <a:solidFill>
                <a:schemeClr val="dk1"/>
              </a:solidFill>
              <a:effectLst/>
              <a:latin typeface="+mn-lt"/>
              <a:ea typeface="+mn-ea"/>
              <a:cs typeface="+mn-cs"/>
            </a:rPr>
            <a:t>add more rows to Box E - if necessary, aggregate</a:t>
          </a:r>
          <a:r>
            <a:rPr lang="en-GB" sz="1100" b="0" i="1" u="none" strike="noStrike" baseline="0">
              <a:solidFill>
                <a:schemeClr val="dk1"/>
              </a:solidFill>
              <a:effectLst/>
              <a:latin typeface="+mn-lt"/>
              <a:ea typeface="+mn-ea"/>
              <a:cs typeface="+mn-cs"/>
            </a:rPr>
            <a:t>  multiple 		  minor expenditure items  and give details in Box 'E Comments')</a:t>
          </a:r>
          <a:r>
            <a:rPr lang="en-GB" sz="1100" b="0" i="0" u="none" strike="noStrike">
              <a:solidFill>
                <a:schemeClr val="dk1"/>
              </a:solidFill>
              <a:effectLst/>
              <a:latin typeface="+mn-lt"/>
              <a:ea typeface="+mn-ea"/>
              <a:cs typeface="+mn-cs"/>
            </a:rPr>
            <a:t>.</a:t>
          </a:r>
          <a:r>
            <a:rPr lang="en-GB"/>
            <a:t>  </a:t>
          </a:r>
        </a:p>
        <a:p>
          <a:r>
            <a:rPr lang="en-GB" sz="1100" b="1" i="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	- complete cells highlighted in Yellow in Box F.</a:t>
          </a:r>
          <a:r>
            <a:rPr lang="en-GB"/>
            <a:t> </a:t>
          </a:r>
          <a:r>
            <a:rPr lang="en-GB" sz="1100" b="0" i="0" u="none" strike="noStrike">
              <a:solidFill>
                <a:schemeClr val="dk1"/>
              </a:solidFill>
              <a:effectLst/>
              <a:latin typeface="+mn-lt"/>
              <a:ea typeface="+mn-ea"/>
              <a:cs typeface="+mn-cs"/>
            </a:rPr>
            <a:t> </a:t>
          </a:r>
        </a:p>
        <a:p>
          <a:endParaRPr lang="en-GB" sz="1100" b="0" i="0" u="none" strike="noStrike">
            <a:solidFill>
              <a:schemeClr val="dk1"/>
            </a:solidFill>
            <a:effectLst/>
            <a:latin typeface="+mn-lt"/>
            <a:ea typeface="+mn-ea"/>
            <a:cs typeface="+mn-cs"/>
          </a:endParaRPr>
        </a:p>
        <a:p>
          <a:r>
            <a:rPr lang="en-GB" sz="1100" b="0" i="0" u="none" strike="noStrike">
              <a:solidFill>
                <a:sysClr val="windowText" lastClr="000000"/>
              </a:solidFill>
              <a:effectLst/>
              <a:latin typeface="+mn-lt"/>
              <a:ea typeface="+mn-ea"/>
              <a:cs typeface="+mn-cs"/>
            </a:rPr>
            <a:t>Please refer to full guidance</a:t>
          </a:r>
          <a:r>
            <a:rPr lang="en-GB" sz="1100" b="0" i="0" u="none" strike="noStrike" baseline="0">
              <a:solidFill>
                <a:sysClr val="windowText" lastClr="000000"/>
              </a:solidFill>
              <a:effectLst/>
              <a:latin typeface="+mn-lt"/>
              <a:ea typeface="+mn-ea"/>
              <a:cs typeface="+mn-cs"/>
            </a:rPr>
            <a:t> notes at </a:t>
          </a:r>
          <a:r>
            <a:rPr lang="en-GB" sz="1100" b="1" i="0" u="none" strike="noStrike" baseline="0">
              <a:solidFill>
                <a:sysClr val="windowText" lastClr="000000"/>
              </a:solidFill>
              <a:effectLst/>
              <a:latin typeface="+mn-lt"/>
              <a:ea typeface="+mn-ea"/>
              <a:cs typeface="+mn-cs"/>
            </a:rPr>
            <a:t>https://www.ukri.org/files/funding/oa/oa-reporting-guidance-2017-18-pdf/ </a:t>
          </a:r>
          <a:r>
            <a:rPr lang="en-GB" sz="1100" b="0" i="0" u="none" strike="noStrike" baseline="0">
              <a:solidFill>
                <a:sysClr val="windowText" lastClr="000000"/>
              </a:solidFill>
              <a:effectLst/>
              <a:latin typeface="+mn-lt"/>
              <a:ea typeface="+mn-ea"/>
              <a:cs typeface="+mn-cs"/>
            </a:rPr>
            <a:t>before  completing this form.</a:t>
          </a:r>
          <a:endParaRPr lang="en-GB" sz="1100" b="0" i="0" u="none" strike="noStrike">
            <a:solidFill>
              <a:sysClr val="windowText" lastClr="000000"/>
            </a:solidFill>
            <a:effectLst/>
            <a:latin typeface="+mn-lt"/>
            <a:ea typeface="+mn-ea"/>
            <a:cs typeface="+mn-cs"/>
          </a:endParaRPr>
        </a:p>
        <a:p>
          <a:endParaRPr lang="en-GB"/>
        </a:p>
      </xdr:txBody>
    </xdr:sp>
    <xdr:clientData/>
  </xdr:twoCellAnchor>
  <xdr:twoCellAnchor>
    <xdr:from>
      <xdr:col>3</xdr:col>
      <xdr:colOff>47625</xdr:colOff>
      <xdr:row>38</xdr:row>
      <xdr:rowOff>0</xdr:rowOff>
    </xdr:from>
    <xdr:to>
      <xdr:col>7</xdr:col>
      <xdr:colOff>1247775</xdr:colOff>
      <xdr:row>53</xdr:row>
      <xdr:rowOff>190500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0200" y="6648450"/>
          <a:ext cx="5962650" cy="30765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i="1">
            <a:solidFill>
              <a:srgbClr val="C00000"/>
            </a:solidFill>
          </a:endParaRPr>
        </a:p>
      </xdr:txBody>
    </xdr:sp>
    <xdr:clientData/>
  </xdr:twoCellAnchor>
</xdr:wsDr>
</file>

<file path=xl/tables/table1.xml><?xml version="1.0" encoding="utf-8"?>
<table xmlns="http://schemas.openxmlformats.org/spreadsheetml/2006/main" id="1" name="apc" displayName="apc" ref="A4:AB1218" totalsRowCount="1" dataDxfId="62" tableBorderDxfId="61">
  <tableColumns count="28">
    <tableColumn id="1" name="Date of acceptance" totalsRowLabel="Total" dataDxfId="60" totalsRowDxfId="27"/>
    <tableColumn id="2" name="PubMed ID" dataDxfId="59" totalsRowDxfId="26"/>
    <tableColumn id="3" name="DOI" dataDxfId="58" totalsRowDxfId="25"/>
    <tableColumn id="4" name="Publisher" dataDxfId="57" totalsRowDxfId="24"/>
    <tableColumn id="5" name="Journal" dataDxfId="56" totalsRowDxfId="23"/>
    <tableColumn id="6" name="E-ISSN" dataDxfId="55" totalsRowDxfId="22"/>
    <tableColumn id="7" name="Type of publication" dataDxfId="54" totalsRowDxfId="21"/>
    <tableColumn id="8" name="Article title" dataDxfId="53" totalsRowDxfId="20"/>
    <tableColumn id="9" name="Date of publication" dataDxfId="52" totalsRowDxfId="19"/>
    <tableColumn id="10" name="Fund that APC is paid from (1)" dataDxfId="51" totalsRowDxfId="18"/>
    <tableColumn id="11" name="Fund that APC is paid from (2)" dataDxfId="50" totalsRowDxfId="17"/>
    <tableColumn id="12" name="Fund that APC is paid from (3)" dataDxfId="49" totalsRowDxfId="16"/>
    <tableColumn id="13" name="Funder of research (1)" dataDxfId="48" totalsRowDxfId="15"/>
    <tableColumn id="14" name="Grant ID (1)" dataDxfId="47" totalsRowDxfId="14"/>
    <tableColumn id="15" name="Funder of research (2)" dataDxfId="46" totalsRowDxfId="13"/>
    <tableColumn id="16" name="Grant ID (2)" dataDxfId="45" totalsRowDxfId="12"/>
    <tableColumn id="17" name="Funder of research (3)" dataDxfId="44" totalsRowDxfId="11"/>
    <tableColumn id="18" name="Grant ID (3)" dataDxfId="43" totalsRowDxfId="10"/>
    <tableColumn id="19" name="Date of APC payment" dataDxfId="42" totalsRowDxfId="9"/>
    <tableColumn id="20" name="APC paid (actual currency) excluding VAT" dataDxfId="41" totalsRowDxfId="8"/>
    <tableColumn id="21" name="Currency of APC" dataDxfId="40" totalsRowDxfId="7"/>
    <tableColumn id="22" name="APC paid (£) including VAT if charged" dataDxfId="39" totalsRowDxfId="6"/>
    <tableColumn id="23" name="Additional publication costs (£)" totalsRowFunction="sum" dataDxfId="38" totalsRowDxfId="5"/>
    <tableColumn id="24" name="Discounts, memberships &amp; pre-payment agreements" dataDxfId="37" totalsRowDxfId="4"/>
    <tableColumn id="25" name="Amount of APC charged to COAF grant (including VAT if charged) in £" dataDxfId="36" totalsRowDxfId="3"/>
    <tableColumn id="26" name="Amount of APC charged to RCUK OA fund (including VAT if charged) in £" totalsRowFunction="sum" dataDxfId="35" totalsRowDxfId="2"/>
    <tableColumn id="27" name="Licence" dataDxfId="34" totalsRowDxfId="1"/>
    <tableColumn id="28" name="Notes" dataDxfId="33" totalsRowDxfId="0"/>
  </tableColumns>
  <tableStyleInfo name="TableStyleLight9" showFirstColumn="0" showLastColumn="0" showRowStripes="0" showColumnStripes="0"/>
</table>
</file>

<file path=xl/tables/table2.xml><?xml version="1.0" encoding="utf-8"?>
<table xmlns="http://schemas.openxmlformats.org/spreadsheetml/2006/main" id="3" name="Table14" displayName="Table14" ref="B47:C54" totalsRowShown="0" headerRowDxfId="32" dataDxfId="31" tableBorderDxfId="30">
  <autoFilter ref="B47:C54"/>
  <tableColumns count="2">
    <tableColumn id="1" name="Other OA costs     " dataDxfId="29" dataCellStyle="Normal 3 3"/>
    <tableColumn id="2" name="Amount" dataDxfId="28"/>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APC_Payment/Licence_Type" TargetMode="External"/><Relationship Id="rId13" Type="http://schemas.openxmlformats.org/officeDocument/2006/relationships/hyperlink" Target="http://dictionary.casrai.org/APC_Payment/Source_Fund(s)" TargetMode="External"/><Relationship Id="rId3" Type="http://schemas.openxmlformats.org/officeDocument/2006/relationships/hyperlink" Target="http://dictionary.casrai.org/Journal_Article/ISSN" TargetMode="External"/><Relationship Id="rId7" Type="http://schemas.openxmlformats.org/officeDocument/2006/relationships/hyperlink" Target="http://dictionary.casrai.org/Journal_Article/Publication_Date" TargetMode="External"/><Relationship Id="rId12" Type="http://schemas.openxmlformats.org/officeDocument/2006/relationships/hyperlink" Target="http://dictionary.casrai.org/APC_Payment/Source_Fund(s)" TargetMode="External"/><Relationship Id="rId2" Type="http://schemas.openxmlformats.org/officeDocument/2006/relationships/hyperlink" Target="http://dictionary.casrai.org/Journal_Article/DOI" TargetMode="External"/><Relationship Id="rId1" Type="http://schemas.openxmlformats.org/officeDocument/2006/relationships/hyperlink" Target="http://dictionary.casrai.org/Internal_OA_Cost_Application/External_Notes" TargetMode="External"/><Relationship Id="rId6" Type="http://schemas.openxmlformats.org/officeDocument/2006/relationships/hyperlink" Target="http://dictionary.casrai.org/Journal_Article/Article_Title" TargetMode="External"/><Relationship Id="rId11" Type="http://schemas.openxmlformats.org/officeDocument/2006/relationships/hyperlink" Target="http://dictionary.casrai.org/APC_Payment/Amount_Paid" TargetMode="External"/><Relationship Id="rId5" Type="http://schemas.openxmlformats.org/officeDocument/2006/relationships/hyperlink" Target="http://dictionary.casrai.org/Journal_Article/Journal" TargetMode="External"/><Relationship Id="rId15" Type="http://schemas.openxmlformats.org/officeDocument/2006/relationships/printerSettings" Target="../printerSettings/printerSettings2.bin"/><Relationship Id="rId10" Type="http://schemas.openxmlformats.org/officeDocument/2006/relationships/hyperlink" Target="http://dictionary.casrai.org/APC_Payment/Currency" TargetMode="External"/><Relationship Id="rId4" Type="http://schemas.openxmlformats.org/officeDocument/2006/relationships/hyperlink" Target="http://dictionary.casrai.org/Journal_Article/Publisher_Name" TargetMode="External"/><Relationship Id="rId9" Type="http://schemas.openxmlformats.org/officeDocument/2006/relationships/hyperlink" Target="http://dictionary.casrai.org/APC_Payment/Date" TargetMode="External"/><Relationship Id="rId14" Type="http://schemas.openxmlformats.org/officeDocument/2006/relationships/hyperlink" Target="http://dictionary.casrai.org/APC_Payment/Source_Fund(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24" sqref="B24"/>
    </sheetView>
  </sheetViews>
  <sheetFormatPr defaultRowHeight="15.75" customHeight="1" x14ac:dyDescent="0.2"/>
  <cols>
    <col min="1" max="1" width="27" customWidth="1"/>
    <col min="2" max="2" width="46.85546875" customWidth="1"/>
    <col min="3" max="3" width="58.140625" customWidth="1"/>
  </cols>
  <sheetData>
    <row r="1" spans="1:4" ht="30" customHeight="1" x14ac:dyDescent="0.25">
      <c r="A1" s="201" t="s">
        <v>90</v>
      </c>
      <c r="B1" s="202"/>
      <c r="C1" s="203"/>
      <c r="D1" s="3"/>
    </row>
    <row r="2" spans="1:4" ht="15.75" customHeight="1" x14ac:dyDescent="0.2">
      <c r="A2" s="204" t="s">
        <v>89</v>
      </c>
      <c r="B2" s="205"/>
      <c r="C2" s="4" t="s">
        <v>87</v>
      </c>
    </row>
    <row r="3" spans="1:4" ht="15.75" customHeight="1" x14ac:dyDescent="0.2">
      <c r="A3" s="5" t="s">
        <v>88</v>
      </c>
      <c r="B3" s="6" t="s">
        <v>92</v>
      </c>
      <c r="C3" s="7"/>
      <c r="D3" s="3"/>
    </row>
    <row r="4" spans="1:4" ht="30" customHeight="1" x14ac:dyDescent="0.2">
      <c r="A4" s="189" t="s">
        <v>114</v>
      </c>
      <c r="B4" s="190"/>
      <c r="C4" s="191"/>
      <c r="D4" s="3"/>
    </row>
    <row r="5" spans="1:4" ht="15.75" customHeight="1" x14ac:dyDescent="0.2">
      <c r="A5" s="192" t="s">
        <v>0</v>
      </c>
      <c r="B5" s="193"/>
      <c r="C5" s="194"/>
      <c r="D5" s="3"/>
    </row>
    <row r="6" spans="1:4" ht="37.5" customHeight="1" x14ac:dyDescent="0.2">
      <c r="A6" s="195"/>
      <c r="B6" s="196"/>
      <c r="C6" s="197"/>
      <c r="D6" s="3"/>
    </row>
    <row r="7" spans="1:4" ht="30" customHeight="1" x14ac:dyDescent="0.2">
      <c r="A7" s="198" t="s">
        <v>43</v>
      </c>
      <c r="B7" s="199"/>
      <c r="C7" s="200"/>
      <c r="D7" s="3"/>
    </row>
  </sheetData>
  <mergeCells count="6">
    <mergeCell ref="A4:C4"/>
    <mergeCell ref="A5:C5"/>
    <mergeCell ref="A6:C6"/>
    <mergeCell ref="A7:C7"/>
    <mergeCell ref="A1:C1"/>
    <mergeCell ref="A2:B2"/>
  </mergeCells>
  <hyperlinks>
    <hyperlink ref="C2" r:id="rId1"/>
    <hyperlink ref="B3"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activeCell="C28" sqref="C28"/>
    </sheetView>
  </sheetViews>
  <sheetFormatPr defaultColWidth="9.140625" defaultRowHeight="12.75" x14ac:dyDescent="0.2"/>
  <cols>
    <col min="1" max="1" width="13.28515625" style="1" customWidth="1"/>
    <col min="2" max="2" width="57.7109375" style="1" customWidth="1"/>
    <col min="3" max="3" width="71.42578125" style="1" customWidth="1"/>
    <col min="4" max="4" width="19.28515625" style="2" customWidth="1"/>
    <col min="5" max="5" width="20.28515625" style="56" customWidth="1"/>
    <col min="6" max="16384" width="9.140625" style="1"/>
  </cols>
  <sheetData>
    <row r="1" spans="1:5" ht="30" customHeight="1" x14ac:dyDescent="0.25">
      <c r="A1" s="210" t="s">
        <v>96</v>
      </c>
      <c r="B1" s="211"/>
      <c r="C1" s="38"/>
      <c r="D1" s="52"/>
      <c r="E1" s="55"/>
    </row>
    <row r="2" spans="1:5" s="2" customFormat="1" ht="94.9" customHeight="1" x14ac:dyDescent="0.2">
      <c r="A2" s="212" t="s">
        <v>226</v>
      </c>
      <c r="B2" s="213"/>
      <c r="C2" s="39"/>
      <c r="D2" s="34"/>
      <c r="E2" s="34"/>
    </row>
    <row r="3" spans="1:5" s="2" customFormat="1" ht="67.900000000000006" customHeight="1" x14ac:dyDescent="0.2">
      <c r="A3" s="214" t="s">
        <v>224</v>
      </c>
      <c r="B3" s="215"/>
      <c r="C3" s="57"/>
      <c r="D3" s="52"/>
      <c r="E3" s="52"/>
    </row>
    <row r="4" spans="1:5" s="2" customFormat="1" ht="74.45" customHeight="1" x14ac:dyDescent="0.2">
      <c r="A4" s="209" t="s">
        <v>194</v>
      </c>
      <c r="B4" s="209"/>
      <c r="C4" s="58"/>
      <c r="D4" s="52"/>
      <c r="E4" s="52"/>
    </row>
    <row r="5" spans="1:5" s="2" customFormat="1" ht="87" customHeight="1" x14ac:dyDescent="0.2">
      <c r="A5" s="216" t="s">
        <v>225</v>
      </c>
      <c r="B5" s="216"/>
      <c r="C5" s="58"/>
      <c r="D5" s="52"/>
      <c r="E5" s="52"/>
    </row>
    <row r="6" spans="1:5" ht="15.75" customHeight="1" x14ac:dyDescent="0.2">
      <c r="A6" s="53"/>
      <c r="B6" s="53"/>
      <c r="C6" s="40"/>
      <c r="D6" s="52"/>
      <c r="E6" s="55"/>
    </row>
    <row r="7" spans="1:5" ht="28.9" customHeight="1" x14ac:dyDescent="0.2">
      <c r="A7" s="35"/>
      <c r="B7" s="35" t="s">
        <v>196</v>
      </c>
      <c r="C7" s="37" t="s">
        <v>197</v>
      </c>
      <c r="D7" s="54" t="s">
        <v>93</v>
      </c>
      <c r="E7" s="115" t="s">
        <v>94</v>
      </c>
    </row>
    <row r="8" spans="1:5" ht="38.25" x14ac:dyDescent="0.2">
      <c r="A8" s="81" t="s">
        <v>1</v>
      </c>
      <c r="B8" s="109" t="s">
        <v>132</v>
      </c>
      <c r="C8" s="109" t="s">
        <v>133</v>
      </c>
      <c r="D8" s="109" t="s">
        <v>134</v>
      </c>
      <c r="E8" s="108" t="s">
        <v>135</v>
      </c>
    </row>
    <row r="9" spans="1:5" x14ac:dyDescent="0.2">
      <c r="A9" s="207" t="s">
        <v>2</v>
      </c>
      <c r="B9" s="110" t="s">
        <v>3</v>
      </c>
      <c r="C9" s="110" t="s">
        <v>136</v>
      </c>
      <c r="D9" s="110"/>
      <c r="E9" s="87" t="s">
        <v>137</v>
      </c>
    </row>
    <row r="10" spans="1:5" ht="25.5" x14ac:dyDescent="0.2">
      <c r="A10" s="207"/>
      <c r="B10" s="110" t="s">
        <v>4</v>
      </c>
      <c r="C10" s="110" t="s">
        <v>56</v>
      </c>
      <c r="D10" s="110" t="s">
        <v>49</v>
      </c>
      <c r="E10" s="87" t="s">
        <v>103</v>
      </c>
    </row>
    <row r="11" spans="1:5" ht="25.5" x14ac:dyDescent="0.2">
      <c r="A11" s="207"/>
      <c r="B11" s="109" t="s">
        <v>5</v>
      </c>
      <c r="C11" s="109" t="s">
        <v>230</v>
      </c>
      <c r="D11" s="109" t="s">
        <v>50</v>
      </c>
      <c r="E11" s="108" t="s">
        <v>105</v>
      </c>
    </row>
    <row r="12" spans="1:5" ht="38.25" x14ac:dyDescent="0.2">
      <c r="A12" s="207"/>
      <c r="B12" s="109" t="s">
        <v>6</v>
      </c>
      <c r="C12" s="109" t="s">
        <v>231</v>
      </c>
      <c r="D12" s="109"/>
      <c r="E12" s="108" t="s">
        <v>106</v>
      </c>
    </row>
    <row r="13" spans="1:5" ht="25.5" x14ac:dyDescent="0.2">
      <c r="A13" s="207"/>
      <c r="B13" s="109" t="s">
        <v>7</v>
      </c>
      <c r="C13" s="109" t="s">
        <v>232</v>
      </c>
      <c r="D13" s="109" t="s">
        <v>55</v>
      </c>
      <c r="E13" s="108" t="s">
        <v>104</v>
      </c>
    </row>
    <row r="14" spans="1:5" ht="25.5" x14ac:dyDescent="0.2">
      <c r="A14" s="207"/>
      <c r="B14" s="109" t="s">
        <v>8</v>
      </c>
      <c r="C14" s="109" t="s">
        <v>233</v>
      </c>
      <c r="D14" s="109" t="s">
        <v>138</v>
      </c>
      <c r="E14" s="108" t="s">
        <v>48</v>
      </c>
    </row>
    <row r="15" spans="1:5" x14ac:dyDescent="0.2">
      <c r="A15" s="207"/>
      <c r="B15" s="110" t="s">
        <v>9</v>
      </c>
      <c r="C15" s="110" t="s">
        <v>10</v>
      </c>
      <c r="D15" s="110" t="s">
        <v>51</v>
      </c>
      <c r="E15" s="87" t="s">
        <v>107</v>
      </c>
    </row>
    <row r="16" spans="1:5" ht="25.5" x14ac:dyDescent="0.2">
      <c r="A16" s="208"/>
      <c r="B16" s="111" t="s">
        <v>11</v>
      </c>
      <c r="C16" s="111" t="s">
        <v>127</v>
      </c>
      <c r="D16" s="111" t="s">
        <v>52</v>
      </c>
      <c r="E16" s="88" t="s">
        <v>108</v>
      </c>
    </row>
    <row r="17" spans="1:5" ht="38.25" x14ac:dyDescent="0.2">
      <c r="A17" s="206" t="s">
        <v>12</v>
      </c>
      <c r="B17" s="110" t="s">
        <v>13</v>
      </c>
      <c r="C17" s="110" t="s">
        <v>38</v>
      </c>
      <c r="D17" s="110"/>
      <c r="E17" s="87" t="s">
        <v>113</v>
      </c>
    </row>
    <row r="18" spans="1:5" x14ac:dyDescent="0.2">
      <c r="A18" s="207"/>
      <c r="B18" s="109" t="s">
        <v>14</v>
      </c>
      <c r="C18" s="109" t="s">
        <v>15</v>
      </c>
      <c r="D18" s="109"/>
      <c r="E18" s="108" t="s">
        <v>113</v>
      </c>
    </row>
    <row r="19" spans="1:5" x14ac:dyDescent="0.2">
      <c r="A19" s="207"/>
      <c r="B19" s="109" t="s">
        <v>16</v>
      </c>
      <c r="C19" s="109" t="s">
        <v>17</v>
      </c>
      <c r="D19" s="109"/>
      <c r="E19" s="108" t="s">
        <v>113</v>
      </c>
    </row>
    <row r="20" spans="1:5" ht="38.25" x14ac:dyDescent="0.2">
      <c r="A20" s="207"/>
      <c r="B20" s="110" t="s">
        <v>18</v>
      </c>
      <c r="C20" s="110" t="s">
        <v>227</v>
      </c>
      <c r="D20" s="110" t="s">
        <v>53</v>
      </c>
      <c r="E20" s="87"/>
    </row>
    <row r="21" spans="1:5" x14ac:dyDescent="0.2">
      <c r="A21" s="207"/>
      <c r="B21" s="110" t="s">
        <v>44</v>
      </c>
      <c r="C21" s="110" t="s">
        <v>228</v>
      </c>
      <c r="D21" s="110" t="s">
        <v>53</v>
      </c>
      <c r="E21" s="87"/>
    </row>
    <row r="22" spans="1:5" x14ac:dyDescent="0.2">
      <c r="A22" s="207"/>
      <c r="B22" s="109" t="s">
        <v>19</v>
      </c>
      <c r="C22" s="109" t="s">
        <v>59</v>
      </c>
      <c r="D22" s="109" t="s">
        <v>53</v>
      </c>
      <c r="E22" s="108"/>
    </row>
    <row r="23" spans="1:5" x14ac:dyDescent="0.2">
      <c r="A23" s="207"/>
      <c r="B23" s="109" t="s">
        <v>45</v>
      </c>
      <c r="C23" s="109" t="s">
        <v>139</v>
      </c>
      <c r="D23" s="109" t="s">
        <v>53</v>
      </c>
      <c r="E23" s="108"/>
    </row>
    <row r="24" spans="1:5" x14ac:dyDescent="0.2">
      <c r="A24" s="207"/>
      <c r="B24" s="109" t="s">
        <v>20</v>
      </c>
      <c r="C24" s="109" t="s">
        <v>60</v>
      </c>
      <c r="D24" s="109" t="s">
        <v>53</v>
      </c>
      <c r="E24" s="108"/>
    </row>
    <row r="25" spans="1:5" x14ac:dyDescent="0.2">
      <c r="A25" s="208"/>
      <c r="B25" s="109" t="s">
        <v>46</v>
      </c>
      <c r="C25" s="109" t="s">
        <v>140</v>
      </c>
      <c r="D25" s="109" t="s">
        <v>53</v>
      </c>
      <c r="E25" s="108"/>
    </row>
    <row r="26" spans="1:5" ht="38.25" x14ac:dyDescent="0.2">
      <c r="A26" s="206" t="s">
        <v>21</v>
      </c>
      <c r="B26" s="111" t="s">
        <v>22</v>
      </c>
      <c r="C26" s="111" t="s">
        <v>141</v>
      </c>
      <c r="D26" s="111"/>
      <c r="E26" s="88" t="s">
        <v>110</v>
      </c>
    </row>
    <row r="27" spans="1:5" ht="51" x14ac:dyDescent="0.2">
      <c r="A27" s="207"/>
      <c r="B27" s="109" t="s">
        <v>41</v>
      </c>
      <c r="C27" s="109" t="s">
        <v>142</v>
      </c>
      <c r="D27" s="109"/>
      <c r="E27" s="108" t="s">
        <v>112</v>
      </c>
    </row>
    <row r="28" spans="1:5" x14ac:dyDescent="0.2">
      <c r="A28" s="207"/>
      <c r="B28" s="109" t="s">
        <v>23</v>
      </c>
      <c r="C28" s="109" t="s">
        <v>128</v>
      </c>
      <c r="D28" s="109"/>
      <c r="E28" s="108" t="s">
        <v>111</v>
      </c>
    </row>
    <row r="29" spans="1:5" ht="51" x14ac:dyDescent="0.2">
      <c r="A29" s="207"/>
      <c r="B29" s="110" t="s">
        <v>28</v>
      </c>
      <c r="C29" s="110" t="s">
        <v>129</v>
      </c>
      <c r="D29" s="110"/>
      <c r="E29" s="87"/>
    </row>
    <row r="30" spans="1:5" ht="38.25" x14ac:dyDescent="0.2">
      <c r="A30" s="207"/>
      <c r="B30" s="112" t="s">
        <v>42</v>
      </c>
      <c r="C30" s="112" t="s">
        <v>58</v>
      </c>
      <c r="D30" s="112"/>
      <c r="E30" s="92"/>
    </row>
    <row r="31" spans="1:5" ht="38.25" x14ac:dyDescent="0.2">
      <c r="A31" s="207"/>
      <c r="B31" s="110" t="s">
        <v>24</v>
      </c>
      <c r="C31" s="110" t="s">
        <v>130</v>
      </c>
      <c r="D31" s="110" t="s">
        <v>48</v>
      </c>
      <c r="E31" s="87"/>
    </row>
    <row r="32" spans="1:5" x14ac:dyDescent="0.2">
      <c r="A32" s="207"/>
      <c r="B32" s="113" t="s">
        <v>25</v>
      </c>
      <c r="C32" s="113" t="s">
        <v>86</v>
      </c>
      <c r="D32" s="113" t="s">
        <v>48</v>
      </c>
      <c r="E32" s="95"/>
    </row>
    <row r="33" spans="1:5" ht="25.5" x14ac:dyDescent="0.2">
      <c r="A33" s="208"/>
      <c r="B33" s="112" t="s">
        <v>47</v>
      </c>
      <c r="C33" s="112" t="s">
        <v>131</v>
      </c>
      <c r="D33" s="112" t="s">
        <v>48</v>
      </c>
      <c r="E33" s="92"/>
    </row>
    <row r="34" spans="1:5" ht="25.5" x14ac:dyDescent="0.2">
      <c r="A34" s="81" t="s">
        <v>26</v>
      </c>
      <c r="B34" s="110" t="s">
        <v>29</v>
      </c>
      <c r="C34" s="110" t="s">
        <v>57</v>
      </c>
      <c r="D34" s="110" t="s">
        <v>54</v>
      </c>
      <c r="E34" s="87" t="s">
        <v>109</v>
      </c>
    </row>
    <row r="35" spans="1:5" ht="25.5" x14ac:dyDescent="0.2">
      <c r="A35" s="36" t="s">
        <v>27</v>
      </c>
      <c r="B35" s="114" t="s">
        <v>27</v>
      </c>
      <c r="C35" s="114" t="s">
        <v>95</v>
      </c>
      <c r="D35" s="114"/>
      <c r="E35" s="93" t="s">
        <v>102</v>
      </c>
    </row>
  </sheetData>
  <mergeCells count="8">
    <mergeCell ref="A17:A25"/>
    <mergeCell ref="A4:B4"/>
    <mergeCell ref="A1:B1"/>
    <mergeCell ref="A26:A33"/>
    <mergeCell ref="A2:B2"/>
    <mergeCell ref="A3:B3"/>
    <mergeCell ref="A9:A16"/>
    <mergeCell ref="A5:B5"/>
  </mergeCells>
  <hyperlinks>
    <hyperlink ref="E35" r:id="rId1"/>
    <hyperlink ref="E10" r:id="rId2"/>
    <hyperlink ref="E13" r:id="rId3"/>
    <hyperlink ref="E11" r:id="rId4"/>
    <hyperlink ref="E12" r:id="rId5"/>
    <hyperlink ref="E15" r:id="rId6"/>
    <hyperlink ref="E16" r:id="rId7"/>
    <hyperlink ref="E34" r:id="rId8"/>
    <hyperlink ref="E26" r:id="rId9"/>
    <hyperlink ref="E28" r:id="rId10"/>
    <hyperlink ref="E27" r:id="rId11"/>
    <hyperlink ref="E17" r:id="rId12"/>
    <hyperlink ref="E18" r:id="rId13"/>
    <hyperlink ref="E19" r:id="rId14"/>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225"/>
  <sheetViews>
    <sheetView tabSelected="1" topLeftCell="U1" zoomScaleNormal="100" zoomScaleSheetLayoutView="100" workbookViewId="0">
      <pane ySplit="4" topLeftCell="A1211" activePane="bottomLeft" state="frozen"/>
      <selection pane="bottomLeft" activeCell="Z1229" sqref="Z1229"/>
    </sheetView>
  </sheetViews>
  <sheetFormatPr defaultColWidth="10.7109375" defaultRowHeight="15.75" customHeight="1" x14ac:dyDescent="0.2"/>
  <cols>
    <col min="1" max="1" width="13.140625" style="61" customWidth="1"/>
    <col min="2" max="3" width="10.7109375" style="59"/>
    <col min="4" max="4" width="56.42578125" style="59" customWidth="1"/>
    <col min="5" max="5" width="27.85546875" style="59" customWidth="1"/>
    <col min="6" max="6" width="10.7109375" style="59" customWidth="1"/>
    <col min="7" max="8" width="16.42578125" style="59" customWidth="1"/>
    <col min="9" max="9" width="10.7109375" style="61" customWidth="1"/>
    <col min="10" max="18" width="10.7109375" style="59" customWidth="1"/>
    <col min="19" max="19" width="10.7109375" style="61" customWidth="1"/>
    <col min="20" max="21" width="10.7109375" style="59" customWidth="1"/>
    <col min="22" max="22" width="10.7109375" style="59"/>
    <col min="23" max="23" width="12.7109375" style="59" bestFit="1" customWidth="1"/>
    <col min="24" max="24" width="43.5703125" style="59" customWidth="1"/>
    <col min="25" max="25" width="10.7109375" style="59"/>
    <col min="26" max="26" width="12.7109375" style="59" bestFit="1" customWidth="1"/>
    <col min="27" max="27" width="10.7109375" style="59"/>
    <col min="28" max="28" width="84.28515625" style="119" bestFit="1" customWidth="1"/>
    <col min="29" max="16384" width="10.7109375" style="59"/>
  </cols>
  <sheetData>
    <row r="1" spans="1:28" s="122" customFormat="1" ht="15.75" customHeight="1" x14ac:dyDescent="0.2">
      <c r="A1" s="120" t="s">
        <v>236</v>
      </c>
      <c r="B1" s="77"/>
      <c r="C1" s="77"/>
      <c r="D1" s="77"/>
      <c r="E1" s="77"/>
      <c r="F1" s="77"/>
      <c r="G1" s="77"/>
      <c r="I1" s="221" t="s">
        <v>223</v>
      </c>
      <c r="J1" s="221"/>
      <c r="K1" s="222" t="s">
        <v>219</v>
      </c>
      <c r="L1" s="222"/>
      <c r="M1" s="223" t="s">
        <v>220</v>
      </c>
      <c r="N1" s="223"/>
      <c r="O1" s="77"/>
      <c r="P1" s="77"/>
      <c r="Q1" s="77"/>
      <c r="R1" s="77"/>
      <c r="S1" s="121"/>
    </row>
    <row r="2" spans="1:28" s="122" customFormat="1" ht="17.45" customHeight="1" thickBot="1" x14ac:dyDescent="0.25">
      <c r="A2" s="120" t="s">
        <v>237</v>
      </c>
      <c r="B2" s="77"/>
      <c r="C2" s="77"/>
      <c r="D2" s="77"/>
      <c r="E2" s="77"/>
      <c r="F2" s="77"/>
      <c r="G2" s="77"/>
      <c r="I2" s="221"/>
      <c r="J2" s="221"/>
      <c r="K2" s="222"/>
      <c r="L2" s="222"/>
      <c r="M2" s="223"/>
      <c r="N2" s="223"/>
      <c r="O2" s="77"/>
      <c r="P2" s="77"/>
      <c r="Q2" s="77"/>
      <c r="R2" s="77"/>
      <c r="S2" s="121"/>
    </row>
    <row r="3" spans="1:28" s="60" customFormat="1" ht="23.45" customHeight="1" x14ac:dyDescent="0.2">
      <c r="A3" s="84"/>
      <c r="B3" s="84"/>
      <c r="C3" s="84"/>
      <c r="D3" s="217" t="s">
        <v>229</v>
      </c>
      <c r="E3" s="218"/>
      <c r="F3" s="218"/>
      <c r="G3" s="219"/>
      <c r="H3" s="83"/>
      <c r="I3" s="84"/>
      <c r="J3" s="83"/>
      <c r="K3" s="83"/>
      <c r="L3" s="83"/>
      <c r="M3" s="83"/>
      <c r="N3" s="83"/>
      <c r="O3" s="83"/>
      <c r="P3" s="83"/>
      <c r="Q3" s="83"/>
      <c r="R3" s="83"/>
      <c r="S3" s="84"/>
      <c r="T3" s="220"/>
      <c r="U3" s="220"/>
      <c r="V3" s="220"/>
      <c r="W3" s="83"/>
      <c r="X3" s="83"/>
      <c r="Y3" s="83"/>
      <c r="Z3" s="83"/>
      <c r="AA3" s="83"/>
      <c r="AB3" s="117"/>
    </row>
    <row r="4" spans="1:28" s="78" customFormat="1" ht="76.900000000000006" customHeight="1" x14ac:dyDescent="0.2">
      <c r="A4" s="89" t="s">
        <v>132</v>
      </c>
      <c r="B4" s="96" t="s">
        <v>3</v>
      </c>
      <c r="C4" s="96" t="s">
        <v>4</v>
      </c>
      <c r="D4" s="89" t="s">
        <v>5</v>
      </c>
      <c r="E4" s="89" t="s">
        <v>6</v>
      </c>
      <c r="F4" s="89" t="s">
        <v>195</v>
      </c>
      <c r="G4" s="89" t="s">
        <v>8</v>
      </c>
      <c r="H4" s="97" t="s">
        <v>9</v>
      </c>
      <c r="I4" s="98" t="s">
        <v>11</v>
      </c>
      <c r="J4" s="97" t="s">
        <v>13</v>
      </c>
      <c r="K4" s="89" t="s">
        <v>14</v>
      </c>
      <c r="L4" s="89" t="s">
        <v>16</v>
      </c>
      <c r="M4" s="97" t="s">
        <v>18</v>
      </c>
      <c r="N4" s="97" t="s">
        <v>44</v>
      </c>
      <c r="O4" s="89" t="s">
        <v>19</v>
      </c>
      <c r="P4" s="89" t="s">
        <v>45</v>
      </c>
      <c r="Q4" s="89" t="s">
        <v>20</v>
      </c>
      <c r="R4" s="89" t="s">
        <v>46</v>
      </c>
      <c r="S4" s="98" t="s">
        <v>22</v>
      </c>
      <c r="T4" s="89" t="s">
        <v>41</v>
      </c>
      <c r="U4" s="89" t="s">
        <v>23</v>
      </c>
      <c r="V4" s="82" t="s">
        <v>28</v>
      </c>
      <c r="W4" s="90" t="s">
        <v>42</v>
      </c>
      <c r="X4" s="82" t="s">
        <v>24</v>
      </c>
      <c r="Y4" s="94" t="s">
        <v>213</v>
      </c>
      <c r="Z4" s="90" t="s">
        <v>214</v>
      </c>
      <c r="AA4" s="82" t="s">
        <v>29</v>
      </c>
      <c r="AB4" s="116" t="s">
        <v>27</v>
      </c>
    </row>
    <row r="5" spans="1:28" s="85" customFormat="1" ht="15.75" customHeight="1" x14ac:dyDescent="0.2">
      <c r="A5" s="91"/>
      <c r="B5" s="87" t="s">
        <v>246</v>
      </c>
      <c r="C5" s="87" t="s">
        <v>246</v>
      </c>
      <c r="D5" s="86" t="s">
        <v>1686</v>
      </c>
      <c r="E5" s="86" t="s">
        <v>1761</v>
      </c>
      <c r="F5" s="86"/>
      <c r="G5" s="86" t="s">
        <v>185</v>
      </c>
      <c r="H5" s="87" t="s">
        <v>2400</v>
      </c>
      <c r="I5" s="88" t="s">
        <v>246</v>
      </c>
      <c r="J5" s="87" t="s">
        <v>30</v>
      </c>
      <c r="K5" s="86"/>
      <c r="L5" s="86"/>
      <c r="M5" s="87" t="s">
        <v>190</v>
      </c>
      <c r="N5" s="87" t="s">
        <v>3647</v>
      </c>
      <c r="O5" s="86" t="s">
        <v>246</v>
      </c>
      <c r="P5" s="86" t="s">
        <v>246</v>
      </c>
      <c r="Q5" s="86"/>
      <c r="R5" s="86"/>
      <c r="S5" s="175">
        <v>43419</v>
      </c>
      <c r="T5" s="86"/>
      <c r="U5" s="86"/>
      <c r="V5" s="87">
        <v>516.89</v>
      </c>
      <c r="W5" s="92"/>
      <c r="X5" s="87"/>
      <c r="Y5" s="95"/>
      <c r="Z5" s="92">
        <v>516.89</v>
      </c>
      <c r="AA5" s="87" t="s">
        <v>246</v>
      </c>
      <c r="AB5" s="118"/>
    </row>
    <row r="6" spans="1:28" s="85" customFormat="1" ht="15.75" customHeight="1" x14ac:dyDescent="0.2">
      <c r="A6" s="91"/>
      <c r="B6" s="87" t="s">
        <v>246</v>
      </c>
      <c r="C6" s="87" t="s">
        <v>544</v>
      </c>
      <c r="D6" s="86" t="s">
        <v>1687</v>
      </c>
      <c r="E6" s="86" t="s">
        <v>1762</v>
      </c>
      <c r="F6" s="86"/>
      <c r="G6" s="86" t="s">
        <v>185</v>
      </c>
      <c r="H6" s="87" t="s">
        <v>2401</v>
      </c>
      <c r="I6" s="88" t="s">
        <v>3580</v>
      </c>
      <c r="J6" s="87" t="s">
        <v>30</v>
      </c>
      <c r="K6" s="86"/>
      <c r="L6" s="86"/>
      <c r="M6" s="87" t="s">
        <v>186</v>
      </c>
      <c r="N6" s="87" t="s">
        <v>3648</v>
      </c>
      <c r="O6" s="86" t="s">
        <v>246</v>
      </c>
      <c r="P6" s="86" t="s">
        <v>246</v>
      </c>
      <c r="Q6" s="86"/>
      <c r="R6" s="86"/>
      <c r="S6" s="175">
        <v>43363</v>
      </c>
      <c r="T6" s="86"/>
      <c r="U6" s="86"/>
      <c r="V6" s="87">
        <v>1677.99</v>
      </c>
      <c r="W6" s="92">
        <v>976.29</v>
      </c>
      <c r="X6" s="87"/>
      <c r="Y6" s="95"/>
      <c r="Z6" s="92">
        <v>1677.99</v>
      </c>
      <c r="AA6" s="87" t="s">
        <v>39</v>
      </c>
      <c r="AB6" s="118"/>
    </row>
    <row r="7" spans="1:28" s="85" customFormat="1" ht="15.75" customHeight="1" x14ac:dyDescent="0.2">
      <c r="A7" s="91"/>
      <c r="B7" s="87" t="s">
        <v>246</v>
      </c>
      <c r="C7" s="87" t="s">
        <v>545</v>
      </c>
      <c r="D7" s="86" t="s">
        <v>1687</v>
      </c>
      <c r="E7" s="86" t="s">
        <v>1762</v>
      </c>
      <c r="F7" s="86"/>
      <c r="G7" s="86" t="s">
        <v>185</v>
      </c>
      <c r="H7" s="87" t="s">
        <v>2402</v>
      </c>
      <c r="I7" s="88" t="s">
        <v>3581</v>
      </c>
      <c r="J7" s="87" t="s">
        <v>30</v>
      </c>
      <c r="K7" s="86"/>
      <c r="L7" s="86"/>
      <c r="M7" s="87" t="s">
        <v>188</v>
      </c>
      <c r="N7" s="87" t="s">
        <v>3649</v>
      </c>
      <c r="O7" s="86" t="s">
        <v>246</v>
      </c>
      <c r="P7" s="86" t="s">
        <v>246</v>
      </c>
      <c r="Q7" s="86"/>
      <c r="R7" s="86"/>
      <c r="S7" s="175">
        <v>43405</v>
      </c>
      <c r="T7" s="86"/>
      <c r="U7" s="86"/>
      <c r="V7" s="87">
        <v>1715.76</v>
      </c>
      <c r="W7" s="92"/>
      <c r="X7" s="87"/>
      <c r="Y7" s="95"/>
      <c r="Z7" s="92">
        <v>1715.76</v>
      </c>
      <c r="AA7" s="87" t="s">
        <v>39</v>
      </c>
      <c r="AB7" s="118"/>
    </row>
    <row r="8" spans="1:28" s="85" customFormat="1" ht="15.75" customHeight="1" x14ac:dyDescent="0.2">
      <c r="A8" s="91"/>
      <c r="B8" s="87" t="s">
        <v>246</v>
      </c>
      <c r="C8" s="87" t="s">
        <v>546</v>
      </c>
      <c r="D8" s="86" t="s">
        <v>1687</v>
      </c>
      <c r="E8" s="86" t="s">
        <v>1762</v>
      </c>
      <c r="F8" s="86"/>
      <c r="G8" s="86" t="s">
        <v>185</v>
      </c>
      <c r="H8" s="87" t="s">
        <v>2403</v>
      </c>
      <c r="I8" s="88" t="s">
        <v>3582</v>
      </c>
      <c r="J8" s="87" t="s">
        <v>30</v>
      </c>
      <c r="K8" s="86"/>
      <c r="L8" s="86"/>
      <c r="M8" s="87" t="s">
        <v>188</v>
      </c>
      <c r="N8" s="87" t="s">
        <v>3650</v>
      </c>
      <c r="O8" s="86" t="s">
        <v>246</v>
      </c>
      <c r="P8" s="86" t="s">
        <v>246</v>
      </c>
      <c r="Q8" s="86"/>
      <c r="R8" s="86"/>
      <c r="S8" s="175">
        <v>43538</v>
      </c>
      <c r="T8" s="86"/>
      <c r="U8" s="86"/>
      <c r="V8" s="87">
        <v>1661.12</v>
      </c>
      <c r="W8" s="92">
        <v>60.43</v>
      </c>
      <c r="X8" s="87"/>
      <c r="Y8" s="95"/>
      <c r="Z8" s="92">
        <v>1661.12</v>
      </c>
      <c r="AA8" s="87" t="s">
        <v>39</v>
      </c>
      <c r="AB8" s="118"/>
    </row>
    <row r="9" spans="1:28" s="85" customFormat="1" ht="15.75" customHeight="1" x14ac:dyDescent="0.2">
      <c r="A9" s="91"/>
      <c r="B9" s="87" t="s">
        <v>246</v>
      </c>
      <c r="C9" s="87" t="s">
        <v>246</v>
      </c>
      <c r="D9" s="86" t="s">
        <v>1688</v>
      </c>
      <c r="E9" s="86" t="s">
        <v>1763</v>
      </c>
      <c r="F9" s="86"/>
      <c r="G9" s="86" t="s">
        <v>185</v>
      </c>
      <c r="H9" s="87" t="s">
        <v>2404</v>
      </c>
      <c r="I9" s="88" t="s">
        <v>246</v>
      </c>
      <c r="J9" s="87" t="s">
        <v>30</v>
      </c>
      <c r="K9" s="86" t="s">
        <v>31</v>
      </c>
      <c r="L9" s="86"/>
      <c r="M9" s="87" t="s">
        <v>184</v>
      </c>
      <c r="N9" s="87" t="s">
        <v>3651</v>
      </c>
      <c r="O9" s="86" t="s">
        <v>37</v>
      </c>
      <c r="P9" s="86" t="s">
        <v>4415</v>
      </c>
      <c r="Q9" s="86"/>
      <c r="R9" s="86"/>
      <c r="S9" s="175">
        <v>43510</v>
      </c>
      <c r="T9" s="86"/>
      <c r="U9" s="86"/>
      <c r="V9" s="87">
        <v>3150.61</v>
      </c>
      <c r="W9" s="92"/>
      <c r="X9" s="87"/>
      <c r="Y9" s="95">
        <v>1575.31</v>
      </c>
      <c r="Z9" s="92">
        <v>1575.3</v>
      </c>
      <c r="AA9" s="87" t="s">
        <v>246</v>
      </c>
      <c r="AB9" s="118"/>
    </row>
    <row r="10" spans="1:28" s="85" customFormat="1" ht="15.75" customHeight="1" x14ac:dyDescent="0.2">
      <c r="A10" s="91"/>
      <c r="B10" s="87" t="s">
        <v>246</v>
      </c>
      <c r="C10" s="87" t="s">
        <v>547</v>
      </c>
      <c r="D10" s="86" t="s">
        <v>1689</v>
      </c>
      <c r="E10" s="86" t="s">
        <v>1763</v>
      </c>
      <c r="F10" s="86"/>
      <c r="G10" s="86" t="s">
        <v>185</v>
      </c>
      <c r="H10" s="87" t="s">
        <v>2405</v>
      </c>
      <c r="I10" s="88" t="s">
        <v>3583</v>
      </c>
      <c r="J10" s="87" t="s">
        <v>30</v>
      </c>
      <c r="K10" s="86"/>
      <c r="L10" s="86"/>
      <c r="M10" s="87" t="s">
        <v>188</v>
      </c>
      <c r="N10" s="87" t="s">
        <v>3652</v>
      </c>
      <c r="O10" s="86" t="s">
        <v>246</v>
      </c>
      <c r="P10" s="86" t="s">
        <v>246</v>
      </c>
      <c r="Q10" s="86"/>
      <c r="R10" s="86"/>
      <c r="S10" s="175">
        <v>43496</v>
      </c>
      <c r="T10" s="86"/>
      <c r="U10" s="86"/>
      <c r="V10" s="87">
        <v>2725.61</v>
      </c>
      <c r="W10" s="92"/>
      <c r="X10" s="87"/>
      <c r="Y10" s="95"/>
      <c r="Z10" s="92">
        <v>2725.61</v>
      </c>
      <c r="AA10" s="87" t="s">
        <v>39</v>
      </c>
      <c r="AB10" s="118"/>
    </row>
    <row r="11" spans="1:28" s="85" customFormat="1" ht="15.75" customHeight="1" x14ac:dyDescent="0.2">
      <c r="A11" s="91"/>
      <c r="B11" s="87" t="s">
        <v>246</v>
      </c>
      <c r="C11" s="87" t="s">
        <v>548</v>
      </c>
      <c r="D11" s="86" t="s">
        <v>1690</v>
      </c>
      <c r="E11" s="86" t="s">
        <v>1764</v>
      </c>
      <c r="F11" s="86"/>
      <c r="G11" s="86" t="s">
        <v>185</v>
      </c>
      <c r="H11" s="87" t="s">
        <v>2406</v>
      </c>
      <c r="I11" s="88" t="s">
        <v>3584</v>
      </c>
      <c r="J11" s="87" t="s">
        <v>30</v>
      </c>
      <c r="K11" s="86"/>
      <c r="L11" s="86"/>
      <c r="M11" s="87" t="s">
        <v>188</v>
      </c>
      <c r="N11" s="87" t="s">
        <v>3653</v>
      </c>
      <c r="O11" s="86" t="s">
        <v>246</v>
      </c>
      <c r="P11" s="86" t="s">
        <v>246</v>
      </c>
      <c r="Q11" s="86"/>
      <c r="R11" s="86"/>
      <c r="S11" s="175">
        <v>43202</v>
      </c>
      <c r="T11" s="86"/>
      <c r="U11" s="86"/>
      <c r="V11" s="87">
        <v>532.25</v>
      </c>
      <c r="W11" s="92"/>
      <c r="X11" s="87"/>
      <c r="Y11" s="95"/>
      <c r="Z11" s="92">
        <v>532.25</v>
      </c>
      <c r="AA11" s="87" t="s">
        <v>39</v>
      </c>
      <c r="AB11" s="118"/>
    </row>
    <row r="12" spans="1:28" s="85" customFormat="1" ht="15.75" customHeight="1" x14ac:dyDescent="0.2">
      <c r="A12" s="91"/>
      <c r="B12" s="87" t="s">
        <v>246</v>
      </c>
      <c r="C12" s="87" t="s">
        <v>549</v>
      </c>
      <c r="D12" s="86" t="s">
        <v>1690</v>
      </c>
      <c r="E12" s="86" t="s">
        <v>1765</v>
      </c>
      <c r="F12" s="86"/>
      <c r="G12" s="86" t="s">
        <v>185</v>
      </c>
      <c r="H12" s="87" t="s">
        <v>2407</v>
      </c>
      <c r="I12" s="88" t="s">
        <v>3585</v>
      </c>
      <c r="J12" s="87" t="s">
        <v>30</v>
      </c>
      <c r="K12" s="86"/>
      <c r="L12" s="86"/>
      <c r="M12" s="87" t="s">
        <v>188</v>
      </c>
      <c r="N12" s="87" t="s">
        <v>3654</v>
      </c>
      <c r="O12" s="86" t="s">
        <v>246</v>
      </c>
      <c r="P12" s="86" t="s">
        <v>246</v>
      </c>
      <c r="Q12" s="86"/>
      <c r="R12" s="86"/>
      <c r="S12" s="175">
        <v>43202</v>
      </c>
      <c r="T12" s="86"/>
      <c r="U12" s="86"/>
      <c r="V12" s="87">
        <v>2838.68</v>
      </c>
      <c r="W12" s="92"/>
      <c r="X12" s="87" t="s">
        <v>144</v>
      </c>
      <c r="Y12" s="95"/>
      <c r="Z12" s="92">
        <v>2838.68</v>
      </c>
      <c r="AA12" s="87" t="s">
        <v>39</v>
      </c>
      <c r="AB12" s="118"/>
    </row>
    <row r="13" spans="1:28" s="85" customFormat="1" ht="15.75" customHeight="1" x14ac:dyDescent="0.2">
      <c r="A13" s="91"/>
      <c r="B13" s="87" t="s">
        <v>246</v>
      </c>
      <c r="C13" s="87" t="s">
        <v>550</v>
      </c>
      <c r="D13" s="86" t="s">
        <v>1690</v>
      </c>
      <c r="E13" s="86" t="s">
        <v>1765</v>
      </c>
      <c r="F13" s="86"/>
      <c r="G13" s="86" t="s">
        <v>185</v>
      </c>
      <c r="H13" s="87" t="s">
        <v>2408</v>
      </c>
      <c r="I13" s="88" t="s">
        <v>3584</v>
      </c>
      <c r="J13" s="87" t="s">
        <v>30</v>
      </c>
      <c r="K13" s="86"/>
      <c r="L13" s="86"/>
      <c r="M13" s="87" t="s">
        <v>188</v>
      </c>
      <c r="N13" s="87" t="s">
        <v>3655</v>
      </c>
      <c r="O13" s="86" t="s">
        <v>246</v>
      </c>
      <c r="P13" s="86" t="s">
        <v>246</v>
      </c>
      <c r="Q13" s="86"/>
      <c r="R13" s="86"/>
      <c r="S13" s="175">
        <v>43209</v>
      </c>
      <c r="T13" s="86"/>
      <c r="U13" s="86"/>
      <c r="V13" s="87">
        <v>1394.61</v>
      </c>
      <c r="W13" s="92"/>
      <c r="X13" s="87" t="s">
        <v>145</v>
      </c>
      <c r="Y13" s="95"/>
      <c r="Z13" s="92">
        <v>1394.61</v>
      </c>
      <c r="AA13" s="87" t="s">
        <v>39</v>
      </c>
      <c r="AB13" s="118"/>
    </row>
    <row r="14" spans="1:28" s="85" customFormat="1" ht="15.75" customHeight="1" x14ac:dyDescent="0.2">
      <c r="A14" s="91"/>
      <c r="B14" s="87" t="s">
        <v>246</v>
      </c>
      <c r="C14" s="87" t="s">
        <v>551</v>
      </c>
      <c r="D14" s="86" t="s">
        <v>1690</v>
      </c>
      <c r="E14" s="86" t="s">
        <v>1766</v>
      </c>
      <c r="F14" s="86"/>
      <c r="G14" s="86" t="s">
        <v>185</v>
      </c>
      <c r="H14" s="87" t="s">
        <v>2409</v>
      </c>
      <c r="I14" s="88" t="s">
        <v>3584</v>
      </c>
      <c r="J14" s="87" t="s">
        <v>30</v>
      </c>
      <c r="K14" s="86"/>
      <c r="L14" s="86"/>
      <c r="M14" s="87" t="s">
        <v>188</v>
      </c>
      <c r="N14" s="87" t="s">
        <v>3656</v>
      </c>
      <c r="O14" s="86" t="s">
        <v>246</v>
      </c>
      <c r="P14" s="86" t="s">
        <v>246</v>
      </c>
      <c r="Q14" s="86"/>
      <c r="R14" s="86"/>
      <c r="S14" s="175">
        <v>43223</v>
      </c>
      <c r="T14" s="86"/>
      <c r="U14" s="86"/>
      <c r="V14" s="87">
        <v>1434.97</v>
      </c>
      <c r="W14" s="92"/>
      <c r="X14" s="87" t="s">
        <v>145</v>
      </c>
      <c r="Y14" s="95"/>
      <c r="Z14" s="92">
        <v>1434.97</v>
      </c>
      <c r="AA14" s="87" t="s">
        <v>39</v>
      </c>
      <c r="AB14" s="118"/>
    </row>
    <row r="15" spans="1:28" s="85" customFormat="1" ht="15.75" customHeight="1" x14ac:dyDescent="0.2">
      <c r="A15" s="91"/>
      <c r="B15" s="87" t="s">
        <v>247</v>
      </c>
      <c r="C15" s="87" t="s">
        <v>552</v>
      </c>
      <c r="D15" s="86" t="s">
        <v>1690</v>
      </c>
      <c r="E15" s="86" t="s">
        <v>1767</v>
      </c>
      <c r="F15" s="86"/>
      <c r="G15" s="86" t="s">
        <v>185</v>
      </c>
      <c r="H15" s="87" t="s">
        <v>2410</v>
      </c>
      <c r="I15" s="88" t="s">
        <v>3584</v>
      </c>
      <c r="J15" s="87" t="s">
        <v>30</v>
      </c>
      <c r="K15" s="86"/>
      <c r="L15" s="86"/>
      <c r="M15" s="87" t="s">
        <v>184</v>
      </c>
      <c r="N15" s="87" t="s">
        <v>3657</v>
      </c>
      <c r="O15" s="86" t="s">
        <v>246</v>
      </c>
      <c r="P15" s="86" t="s">
        <v>246</v>
      </c>
      <c r="Q15" s="86"/>
      <c r="R15" s="86"/>
      <c r="S15" s="175">
        <v>43230</v>
      </c>
      <c r="T15" s="86"/>
      <c r="U15" s="86"/>
      <c r="V15" s="87">
        <v>1473.7</v>
      </c>
      <c r="W15" s="92"/>
      <c r="X15" s="87" t="s">
        <v>145</v>
      </c>
      <c r="Y15" s="95"/>
      <c r="Z15" s="92">
        <v>1473.7</v>
      </c>
      <c r="AA15" s="87" t="s">
        <v>39</v>
      </c>
      <c r="AB15" s="118"/>
    </row>
    <row r="16" spans="1:28" s="85" customFormat="1" ht="15.75" customHeight="1" x14ac:dyDescent="0.2">
      <c r="A16" s="91"/>
      <c r="B16" s="87" t="s">
        <v>246</v>
      </c>
      <c r="C16" s="87" t="s">
        <v>553</v>
      </c>
      <c r="D16" s="86" t="s">
        <v>1690</v>
      </c>
      <c r="E16" s="86" t="s">
        <v>1768</v>
      </c>
      <c r="F16" s="86"/>
      <c r="G16" s="86" t="s">
        <v>185</v>
      </c>
      <c r="H16" s="87" t="s">
        <v>2411</v>
      </c>
      <c r="I16" s="88" t="s">
        <v>3586</v>
      </c>
      <c r="J16" s="87" t="s">
        <v>30</v>
      </c>
      <c r="K16" s="86"/>
      <c r="L16" s="86"/>
      <c r="M16" s="87" t="s">
        <v>188</v>
      </c>
      <c r="N16" s="87" t="s">
        <v>3658</v>
      </c>
      <c r="O16" s="86" t="s">
        <v>246</v>
      </c>
      <c r="P16" s="86" t="s">
        <v>246</v>
      </c>
      <c r="Q16" s="86"/>
      <c r="R16" s="86"/>
      <c r="S16" s="175">
        <v>43237</v>
      </c>
      <c r="T16" s="86"/>
      <c r="U16" s="86"/>
      <c r="V16" s="87">
        <v>1475.94</v>
      </c>
      <c r="W16" s="92">
        <v>130.16999999999999</v>
      </c>
      <c r="X16" s="87" t="s">
        <v>145</v>
      </c>
      <c r="Y16" s="95"/>
      <c r="Z16" s="92">
        <v>1475.94</v>
      </c>
      <c r="AA16" s="87" t="s">
        <v>39</v>
      </c>
      <c r="AB16" s="118"/>
    </row>
    <row r="17" spans="1:28" s="85" customFormat="1" ht="15.75" customHeight="1" x14ac:dyDescent="0.2">
      <c r="A17" s="91"/>
      <c r="B17" s="87" t="s">
        <v>246</v>
      </c>
      <c r="C17" s="87" t="s">
        <v>554</v>
      </c>
      <c r="D17" s="86" t="s">
        <v>1690</v>
      </c>
      <c r="E17" s="86" t="s">
        <v>1769</v>
      </c>
      <c r="F17" s="86"/>
      <c r="G17" s="86" t="s">
        <v>185</v>
      </c>
      <c r="H17" s="87" t="s">
        <v>2412</v>
      </c>
      <c r="I17" s="88" t="s">
        <v>3587</v>
      </c>
      <c r="J17" s="87" t="s">
        <v>30</v>
      </c>
      <c r="K17" s="86"/>
      <c r="L17" s="86"/>
      <c r="M17" s="87" t="s">
        <v>188</v>
      </c>
      <c r="N17" s="87" t="s">
        <v>3659</v>
      </c>
      <c r="O17" s="86" t="s">
        <v>246</v>
      </c>
      <c r="P17" s="86" t="s">
        <v>246</v>
      </c>
      <c r="Q17" s="86"/>
      <c r="R17" s="86"/>
      <c r="S17" s="175">
        <v>43244</v>
      </c>
      <c r="T17" s="86"/>
      <c r="U17" s="86"/>
      <c r="V17" s="87">
        <v>1483.96</v>
      </c>
      <c r="W17" s="92"/>
      <c r="X17" s="87" t="s">
        <v>145</v>
      </c>
      <c r="Y17" s="95"/>
      <c r="Z17" s="92">
        <v>1483.96</v>
      </c>
      <c r="AA17" s="87" t="s">
        <v>39</v>
      </c>
      <c r="AB17" s="118"/>
    </row>
    <row r="18" spans="1:28" s="85" customFormat="1" ht="15.75" customHeight="1" x14ac:dyDescent="0.2">
      <c r="A18" s="91"/>
      <c r="B18" s="87" t="s">
        <v>246</v>
      </c>
      <c r="C18" s="87" t="s">
        <v>555</v>
      </c>
      <c r="D18" s="86" t="s">
        <v>1690</v>
      </c>
      <c r="E18" s="86" t="s">
        <v>1770</v>
      </c>
      <c r="F18" s="86"/>
      <c r="G18" s="86" t="s">
        <v>185</v>
      </c>
      <c r="H18" s="87" t="s">
        <v>2413</v>
      </c>
      <c r="I18" s="88" t="s">
        <v>3587</v>
      </c>
      <c r="J18" s="87" t="s">
        <v>30</v>
      </c>
      <c r="K18" s="86"/>
      <c r="L18" s="86"/>
      <c r="M18" s="87" t="s">
        <v>188</v>
      </c>
      <c r="N18" s="87" t="s">
        <v>3660</v>
      </c>
      <c r="O18" s="86" t="s">
        <v>246</v>
      </c>
      <c r="P18" s="86" t="s">
        <v>246</v>
      </c>
      <c r="Q18" s="86"/>
      <c r="R18" s="86"/>
      <c r="S18" s="175">
        <v>43251</v>
      </c>
      <c r="T18" s="86"/>
      <c r="U18" s="86"/>
      <c r="V18" s="87">
        <v>1502.33</v>
      </c>
      <c r="W18" s="92"/>
      <c r="X18" s="87" t="s">
        <v>145</v>
      </c>
      <c r="Y18" s="95"/>
      <c r="Z18" s="92">
        <v>1502.33</v>
      </c>
      <c r="AA18" s="87" t="s">
        <v>39</v>
      </c>
      <c r="AB18" s="118"/>
    </row>
    <row r="19" spans="1:28" s="85" customFormat="1" ht="15.75" customHeight="1" x14ac:dyDescent="0.2">
      <c r="A19" s="91"/>
      <c r="B19" s="87" t="s">
        <v>246</v>
      </c>
      <c r="C19" s="87" t="s">
        <v>556</v>
      </c>
      <c r="D19" s="86" t="s">
        <v>1690</v>
      </c>
      <c r="E19" s="86" t="s">
        <v>1764</v>
      </c>
      <c r="F19" s="86"/>
      <c r="G19" s="86" t="s">
        <v>185</v>
      </c>
      <c r="H19" s="87" t="s">
        <v>2414</v>
      </c>
      <c r="I19" s="88" t="s">
        <v>3588</v>
      </c>
      <c r="J19" s="87" t="s">
        <v>30</v>
      </c>
      <c r="K19" s="86"/>
      <c r="L19" s="86"/>
      <c r="M19" s="87" t="s">
        <v>188</v>
      </c>
      <c r="N19" s="87" t="s">
        <v>3660</v>
      </c>
      <c r="O19" s="86" t="s">
        <v>246</v>
      </c>
      <c r="P19" s="86" t="s">
        <v>246</v>
      </c>
      <c r="Q19" s="86"/>
      <c r="R19" s="86"/>
      <c r="S19" s="175">
        <v>43265</v>
      </c>
      <c r="T19" s="86"/>
      <c r="U19" s="86"/>
      <c r="V19" s="87">
        <v>559.02</v>
      </c>
      <c r="W19" s="92"/>
      <c r="X19" s="87"/>
      <c r="Y19" s="95"/>
      <c r="Z19" s="92">
        <v>559.02</v>
      </c>
      <c r="AA19" s="87" t="s">
        <v>39</v>
      </c>
      <c r="AB19" s="118"/>
    </row>
    <row r="20" spans="1:28" s="85" customFormat="1" ht="15.75" customHeight="1" x14ac:dyDescent="0.2">
      <c r="A20" s="91"/>
      <c r="B20" s="87" t="s">
        <v>246</v>
      </c>
      <c r="C20" s="87" t="s">
        <v>557</v>
      </c>
      <c r="D20" s="86" t="s">
        <v>1690</v>
      </c>
      <c r="E20" s="86" t="s">
        <v>1769</v>
      </c>
      <c r="F20" s="86"/>
      <c r="G20" s="86" t="s">
        <v>185</v>
      </c>
      <c r="H20" s="87" t="s">
        <v>2415</v>
      </c>
      <c r="I20" s="88" t="s">
        <v>3587</v>
      </c>
      <c r="J20" s="87" t="s">
        <v>30</v>
      </c>
      <c r="K20" s="86"/>
      <c r="L20" s="86"/>
      <c r="M20" s="87" t="s">
        <v>188</v>
      </c>
      <c r="N20" s="87" t="s">
        <v>3659</v>
      </c>
      <c r="O20" s="86" t="s">
        <v>246</v>
      </c>
      <c r="P20" s="86" t="s">
        <v>246</v>
      </c>
      <c r="Q20" s="86"/>
      <c r="R20" s="86"/>
      <c r="S20" s="175">
        <v>43272</v>
      </c>
      <c r="T20" s="86"/>
      <c r="U20" s="86"/>
      <c r="V20" s="87">
        <v>1506.55</v>
      </c>
      <c r="W20" s="92"/>
      <c r="X20" s="87" t="s">
        <v>145</v>
      </c>
      <c r="Y20" s="95"/>
      <c r="Z20" s="92">
        <v>1506.55</v>
      </c>
      <c r="AA20" s="87" t="s">
        <v>39</v>
      </c>
      <c r="AB20" s="118"/>
    </row>
    <row r="21" spans="1:28" s="85" customFormat="1" ht="15.75" customHeight="1" x14ac:dyDescent="0.2">
      <c r="A21" s="91"/>
      <c r="B21" s="87" t="s">
        <v>246</v>
      </c>
      <c r="C21" s="87" t="s">
        <v>558</v>
      </c>
      <c r="D21" s="86" t="s">
        <v>1690</v>
      </c>
      <c r="E21" s="86" t="s">
        <v>1771</v>
      </c>
      <c r="F21" s="86"/>
      <c r="G21" s="86" t="s">
        <v>185</v>
      </c>
      <c r="H21" s="87" t="s">
        <v>2416</v>
      </c>
      <c r="I21" s="88" t="s">
        <v>3588</v>
      </c>
      <c r="J21" s="87" t="s">
        <v>30</v>
      </c>
      <c r="K21" s="86"/>
      <c r="L21" s="86"/>
      <c r="M21" s="87" t="s">
        <v>188</v>
      </c>
      <c r="N21" s="87" t="s">
        <v>3661</v>
      </c>
      <c r="O21" s="86" t="s">
        <v>246</v>
      </c>
      <c r="P21" s="86" t="s">
        <v>246</v>
      </c>
      <c r="Q21" s="86"/>
      <c r="R21" s="86"/>
      <c r="S21" s="175">
        <v>43286</v>
      </c>
      <c r="T21" s="86"/>
      <c r="U21" s="86"/>
      <c r="V21" s="87">
        <v>1524.42</v>
      </c>
      <c r="W21" s="92"/>
      <c r="X21" s="87" t="s">
        <v>145</v>
      </c>
      <c r="Y21" s="95"/>
      <c r="Z21" s="92">
        <v>1524.42</v>
      </c>
      <c r="AA21" s="87" t="s">
        <v>39</v>
      </c>
      <c r="AB21" s="118"/>
    </row>
    <row r="22" spans="1:28" s="85" customFormat="1" ht="15.75" customHeight="1" x14ac:dyDescent="0.2">
      <c r="A22" s="91"/>
      <c r="B22" s="87" t="s">
        <v>246</v>
      </c>
      <c r="C22" s="87" t="s">
        <v>559</v>
      </c>
      <c r="D22" s="86" t="s">
        <v>1690</v>
      </c>
      <c r="E22" s="86" t="s">
        <v>1772</v>
      </c>
      <c r="F22" s="86"/>
      <c r="G22" s="86" t="s">
        <v>185</v>
      </c>
      <c r="H22" s="87" t="s">
        <v>2417</v>
      </c>
      <c r="I22" s="88" t="s">
        <v>3588</v>
      </c>
      <c r="J22" s="87" t="s">
        <v>30</v>
      </c>
      <c r="K22" s="86"/>
      <c r="L22" s="86"/>
      <c r="M22" s="87" t="s">
        <v>188</v>
      </c>
      <c r="N22" s="87" t="s">
        <v>3662</v>
      </c>
      <c r="O22" s="86" t="s">
        <v>246</v>
      </c>
      <c r="P22" s="86" t="s">
        <v>246</v>
      </c>
      <c r="Q22" s="86"/>
      <c r="R22" s="86"/>
      <c r="S22" s="175">
        <v>43286</v>
      </c>
      <c r="T22" s="86"/>
      <c r="U22" s="86"/>
      <c r="V22" s="87">
        <v>3059.38</v>
      </c>
      <c r="W22" s="92"/>
      <c r="X22" s="87" t="s">
        <v>144</v>
      </c>
      <c r="Y22" s="95"/>
      <c r="Z22" s="92">
        <v>3059.38</v>
      </c>
      <c r="AA22" s="87" t="s">
        <v>39</v>
      </c>
      <c r="AB22" s="118"/>
    </row>
    <row r="23" spans="1:28" s="68" customFormat="1" ht="15.75" customHeight="1" x14ac:dyDescent="0.2">
      <c r="A23" s="91"/>
      <c r="B23" s="87" t="s">
        <v>246</v>
      </c>
      <c r="C23" s="87" t="s">
        <v>560</v>
      </c>
      <c r="D23" s="86" t="s">
        <v>1690</v>
      </c>
      <c r="E23" s="86" t="s">
        <v>1770</v>
      </c>
      <c r="F23" s="86"/>
      <c r="G23" s="86" t="s">
        <v>185</v>
      </c>
      <c r="H23" s="87" t="s">
        <v>2418</v>
      </c>
      <c r="I23" s="88" t="s">
        <v>3587</v>
      </c>
      <c r="J23" s="87" t="s">
        <v>30</v>
      </c>
      <c r="K23" s="86"/>
      <c r="L23" s="86"/>
      <c r="M23" s="87" t="s">
        <v>188</v>
      </c>
      <c r="N23" s="87" t="s">
        <v>3663</v>
      </c>
      <c r="O23" s="86" t="s">
        <v>246</v>
      </c>
      <c r="P23" s="86" t="s">
        <v>246</v>
      </c>
      <c r="Q23" s="86"/>
      <c r="R23" s="86"/>
      <c r="S23" s="175">
        <v>43293</v>
      </c>
      <c r="T23" s="86"/>
      <c r="U23" s="86"/>
      <c r="V23" s="87">
        <v>1508.53</v>
      </c>
      <c r="W23" s="92"/>
      <c r="X23" s="87" t="s">
        <v>145</v>
      </c>
      <c r="Y23" s="95"/>
      <c r="Z23" s="92">
        <v>1508.53</v>
      </c>
      <c r="AA23" s="87" t="s">
        <v>39</v>
      </c>
      <c r="AB23" s="118"/>
    </row>
    <row r="24" spans="1:28" ht="15.75" customHeight="1" x14ac:dyDescent="0.2">
      <c r="A24" s="168"/>
      <c r="B24" s="169" t="s">
        <v>246</v>
      </c>
      <c r="C24" s="169" t="s">
        <v>561</v>
      </c>
      <c r="D24" s="170" t="s">
        <v>1690</v>
      </c>
      <c r="E24" s="170" t="s">
        <v>1769</v>
      </c>
      <c r="F24" s="170"/>
      <c r="G24" s="170" t="s">
        <v>185</v>
      </c>
      <c r="H24" s="169" t="s">
        <v>2419</v>
      </c>
      <c r="I24" s="171" t="s">
        <v>3589</v>
      </c>
      <c r="J24" s="87" t="s">
        <v>30</v>
      </c>
      <c r="K24" s="170"/>
      <c r="L24" s="170"/>
      <c r="M24" s="169" t="s">
        <v>188</v>
      </c>
      <c r="N24" s="169" t="s">
        <v>3664</v>
      </c>
      <c r="O24" s="170" t="s">
        <v>246</v>
      </c>
      <c r="P24" s="170" t="s">
        <v>246</v>
      </c>
      <c r="Q24" s="170"/>
      <c r="R24" s="170"/>
      <c r="S24" s="176">
        <v>43321</v>
      </c>
      <c r="T24" s="170"/>
      <c r="U24" s="170"/>
      <c r="V24" s="169">
        <v>1520.85</v>
      </c>
      <c r="W24" s="172"/>
      <c r="X24" s="169" t="s">
        <v>145</v>
      </c>
      <c r="Y24" s="173"/>
      <c r="Z24" s="172">
        <v>1520.85</v>
      </c>
      <c r="AA24" s="169" t="s">
        <v>39</v>
      </c>
      <c r="AB24" s="174"/>
    </row>
    <row r="25" spans="1:28" ht="15.75" customHeight="1" x14ac:dyDescent="0.2">
      <c r="A25" s="168"/>
      <c r="B25" s="169" t="s">
        <v>246</v>
      </c>
      <c r="C25" s="169" t="s">
        <v>562</v>
      </c>
      <c r="D25" s="170" t="s">
        <v>1690</v>
      </c>
      <c r="E25" s="170" t="s">
        <v>1773</v>
      </c>
      <c r="F25" s="170"/>
      <c r="G25" s="170" t="s">
        <v>185</v>
      </c>
      <c r="H25" s="169" t="s">
        <v>2420</v>
      </c>
      <c r="I25" s="171" t="s">
        <v>3589</v>
      </c>
      <c r="J25" s="87" t="s">
        <v>30</v>
      </c>
      <c r="K25" s="170"/>
      <c r="L25" s="170"/>
      <c r="M25" s="169" t="s">
        <v>188</v>
      </c>
      <c r="N25" s="169" t="s">
        <v>3665</v>
      </c>
      <c r="O25" s="170" t="s">
        <v>246</v>
      </c>
      <c r="P25" s="170" t="s">
        <v>246</v>
      </c>
      <c r="Q25" s="170"/>
      <c r="R25" s="170"/>
      <c r="S25" s="176">
        <v>43321</v>
      </c>
      <c r="T25" s="170"/>
      <c r="U25" s="170"/>
      <c r="V25" s="169">
        <v>3072.95</v>
      </c>
      <c r="W25" s="172"/>
      <c r="X25" s="169" t="s">
        <v>144</v>
      </c>
      <c r="Y25" s="173"/>
      <c r="Z25" s="172">
        <v>3072.95</v>
      </c>
      <c r="AA25" s="169" t="s">
        <v>39</v>
      </c>
      <c r="AB25" s="174"/>
    </row>
    <row r="26" spans="1:28" ht="15.75" customHeight="1" x14ac:dyDescent="0.2">
      <c r="A26" s="168"/>
      <c r="B26" s="169" t="s">
        <v>246</v>
      </c>
      <c r="C26" s="169" t="s">
        <v>563</v>
      </c>
      <c r="D26" s="170" t="s">
        <v>1690</v>
      </c>
      <c r="E26" s="170" t="s">
        <v>1774</v>
      </c>
      <c r="F26" s="170"/>
      <c r="G26" s="170" t="s">
        <v>185</v>
      </c>
      <c r="H26" s="169" t="s">
        <v>2421</v>
      </c>
      <c r="I26" s="171" t="s">
        <v>3590</v>
      </c>
      <c r="J26" s="87" t="s">
        <v>30</v>
      </c>
      <c r="K26" s="170"/>
      <c r="L26" s="170"/>
      <c r="M26" s="169" t="s">
        <v>188</v>
      </c>
      <c r="N26" s="169" t="s">
        <v>3666</v>
      </c>
      <c r="O26" s="170" t="s">
        <v>246</v>
      </c>
      <c r="P26" s="170" t="s">
        <v>246</v>
      </c>
      <c r="Q26" s="170"/>
      <c r="R26" s="170"/>
      <c r="S26" s="176">
        <v>43328</v>
      </c>
      <c r="T26" s="170"/>
      <c r="U26" s="170"/>
      <c r="V26" s="169">
        <v>1552.98</v>
      </c>
      <c r="W26" s="172"/>
      <c r="X26" s="169" t="s">
        <v>146</v>
      </c>
      <c r="Y26" s="173"/>
      <c r="Z26" s="172">
        <v>1552.98</v>
      </c>
      <c r="AA26" s="169" t="s">
        <v>39</v>
      </c>
      <c r="AB26" s="174"/>
    </row>
    <row r="27" spans="1:28" ht="15.75" customHeight="1" x14ac:dyDescent="0.2">
      <c r="A27" s="168"/>
      <c r="B27" s="169" t="s">
        <v>248</v>
      </c>
      <c r="C27" s="169" t="s">
        <v>564</v>
      </c>
      <c r="D27" s="170" t="s">
        <v>1690</v>
      </c>
      <c r="E27" s="170" t="s">
        <v>1775</v>
      </c>
      <c r="F27" s="170"/>
      <c r="G27" s="170" t="s">
        <v>185</v>
      </c>
      <c r="H27" s="169" t="s">
        <v>2422</v>
      </c>
      <c r="I27" s="171" t="s">
        <v>3589</v>
      </c>
      <c r="J27" s="87" t="s">
        <v>30</v>
      </c>
      <c r="K27" s="170" t="s">
        <v>31</v>
      </c>
      <c r="L27" s="170"/>
      <c r="M27" s="169" t="s">
        <v>188</v>
      </c>
      <c r="N27" s="169" t="s">
        <v>3667</v>
      </c>
      <c r="O27" s="170" t="s">
        <v>4411</v>
      </c>
      <c r="P27" s="170" t="s">
        <v>4416</v>
      </c>
      <c r="Q27" s="170"/>
      <c r="R27" s="170"/>
      <c r="S27" s="176">
        <v>43335</v>
      </c>
      <c r="T27" s="170"/>
      <c r="U27" s="170"/>
      <c r="V27" s="169">
        <v>3099.67</v>
      </c>
      <c r="W27" s="172"/>
      <c r="X27" s="169" t="s">
        <v>144</v>
      </c>
      <c r="Y27" s="173">
        <v>1549.835</v>
      </c>
      <c r="Z27" s="172">
        <v>1549.835</v>
      </c>
      <c r="AA27" s="169" t="s">
        <v>39</v>
      </c>
      <c r="AB27" s="174"/>
    </row>
    <row r="28" spans="1:28" ht="15.75" customHeight="1" x14ac:dyDescent="0.2">
      <c r="A28" s="168"/>
      <c r="B28" s="169" t="s">
        <v>246</v>
      </c>
      <c r="C28" s="169" t="s">
        <v>565</v>
      </c>
      <c r="D28" s="170" t="s">
        <v>1690</v>
      </c>
      <c r="E28" s="170" t="s">
        <v>1776</v>
      </c>
      <c r="F28" s="170"/>
      <c r="G28" s="170" t="s">
        <v>185</v>
      </c>
      <c r="H28" s="169" t="s">
        <v>2423</v>
      </c>
      <c r="I28" s="171" t="s">
        <v>3589</v>
      </c>
      <c r="J28" s="87" t="s">
        <v>30</v>
      </c>
      <c r="K28" s="170"/>
      <c r="L28" s="170"/>
      <c r="M28" s="169" t="s">
        <v>188</v>
      </c>
      <c r="N28" s="169" t="s">
        <v>3668</v>
      </c>
      <c r="O28" s="170" t="s">
        <v>246</v>
      </c>
      <c r="P28" s="170" t="s">
        <v>246</v>
      </c>
      <c r="Q28" s="170"/>
      <c r="R28" s="170"/>
      <c r="S28" s="176">
        <v>43335</v>
      </c>
      <c r="T28" s="170"/>
      <c r="U28" s="170"/>
      <c r="V28" s="169">
        <v>1549.84</v>
      </c>
      <c r="W28" s="172"/>
      <c r="X28" s="169" t="s">
        <v>145</v>
      </c>
      <c r="Y28" s="173"/>
      <c r="Z28" s="172">
        <v>1549.84</v>
      </c>
      <c r="AA28" s="169" t="s">
        <v>39</v>
      </c>
      <c r="AB28" s="174"/>
    </row>
    <row r="29" spans="1:28" ht="15.75" customHeight="1" x14ac:dyDescent="0.2">
      <c r="A29" s="168"/>
      <c r="B29" s="169" t="s">
        <v>246</v>
      </c>
      <c r="C29" s="169" t="s">
        <v>566</v>
      </c>
      <c r="D29" s="170" t="s">
        <v>1690</v>
      </c>
      <c r="E29" s="170" t="s">
        <v>1777</v>
      </c>
      <c r="F29" s="170"/>
      <c r="G29" s="170" t="s">
        <v>185</v>
      </c>
      <c r="H29" s="169" t="s">
        <v>2424</v>
      </c>
      <c r="I29" s="171" t="s">
        <v>3591</v>
      </c>
      <c r="J29" s="87" t="s">
        <v>30</v>
      </c>
      <c r="K29" s="170"/>
      <c r="L29" s="170"/>
      <c r="M29" s="169" t="s">
        <v>188</v>
      </c>
      <c r="N29" s="169" t="s">
        <v>3669</v>
      </c>
      <c r="O29" s="170" t="s">
        <v>246</v>
      </c>
      <c r="P29" s="170" t="s">
        <v>246</v>
      </c>
      <c r="Q29" s="170"/>
      <c r="R29" s="170"/>
      <c r="S29" s="176">
        <v>43363</v>
      </c>
      <c r="T29" s="170"/>
      <c r="U29" s="170"/>
      <c r="V29" s="169">
        <v>3059.83</v>
      </c>
      <c r="W29" s="172"/>
      <c r="X29" s="169" t="s">
        <v>144</v>
      </c>
      <c r="Y29" s="173"/>
      <c r="Z29" s="172">
        <v>3059.83</v>
      </c>
      <c r="AA29" s="169" t="s">
        <v>39</v>
      </c>
      <c r="AB29" s="174"/>
    </row>
    <row r="30" spans="1:28" ht="15.75" customHeight="1" x14ac:dyDescent="0.2">
      <c r="A30" s="168"/>
      <c r="B30" s="169" t="s">
        <v>246</v>
      </c>
      <c r="C30" s="169" t="s">
        <v>567</v>
      </c>
      <c r="D30" s="170" t="s">
        <v>1690</v>
      </c>
      <c r="E30" s="170" t="s">
        <v>1767</v>
      </c>
      <c r="F30" s="170"/>
      <c r="G30" s="170" t="s">
        <v>185</v>
      </c>
      <c r="H30" s="169" t="s">
        <v>2425</v>
      </c>
      <c r="I30" s="171" t="s">
        <v>3580</v>
      </c>
      <c r="J30" s="87" t="s">
        <v>30</v>
      </c>
      <c r="K30" s="170"/>
      <c r="L30" s="170"/>
      <c r="M30" s="169" t="s">
        <v>188</v>
      </c>
      <c r="N30" s="169" t="s">
        <v>3670</v>
      </c>
      <c r="O30" s="170" t="s">
        <v>246</v>
      </c>
      <c r="P30" s="170" t="s">
        <v>246</v>
      </c>
      <c r="Q30" s="170"/>
      <c r="R30" s="170"/>
      <c r="S30" s="176">
        <v>43370</v>
      </c>
      <c r="T30" s="170"/>
      <c r="U30" s="170"/>
      <c r="V30" s="169">
        <v>1507.13</v>
      </c>
      <c r="W30" s="172"/>
      <c r="X30" s="169" t="s">
        <v>145</v>
      </c>
      <c r="Y30" s="173"/>
      <c r="Z30" s="172">
        <v>1507.13</v>
      </c>
      <c r="AA30" s="169" t="s">
        <v>39</v>
      </c>
      <c r="AB30" s="174"/>
    </row>
    <row r="31" spans="1:28" ht="15.75" customHeight="1" x14ac:dyDescent="0.2">
      <c r="A31" s="168"/>
      <c r="B31" s="169" t="s">
        <v>246</v>
      </c>
      <c r="C31" s="169" t="s">
        <v>568</v>
      </c>
      <c r="D31" s="170" t="s">
        <v>1690</v>
      </c>
      <c r="E31" s="170" t="s">
        <v>1778</v>
      </c>
      <c r="F31" s="170"/>
      <c r="G31" s="170" t="s">
        <v>185</v>
      </c>
      <c r="H31" s="169" t="s">
        <v>2426</v>
      </c>
      <c r="I31" s="171" t="s">
        <v>3581</v>
      </c>
      <c r="J31" s="87" t="s">
        <v>30</v>
      </c>
      <c r="K31" s="170"/>
      <c r="L31" s="170"/>
      <c r="M31" s="169" t="s">
        <v>188</v>
      </c>
      <c r="N31" s="169" t="s">
        <v>3671</v>
      </c>
      <c r="O31" s="170" t="s">
        <v>246</v>
      </c>
      <c r="P31" s="170" t="s">
        <v>246</v>
      </c>
      <c r="Q31" s="170"/>
      <c r="R31" s="170"/>
      <c r="S31" s="176">
        <v>43377</v>
      </c>
      <c r="T31" s="170"/>
      <c r="U31" s="170"/>
      <c r="V31" s="169">
        <v>1518.43</v>
      </c>
      <c r="W31" s="172"/>
      <c r="X31" s="169" t="s">
        <v>145</v>
      </c>
      <c r="Y31" s="173"/>
      <c r="Z31" s="172">
        <v>1518.43</v>
      </c>
      <c r="AA31" s="169" t="s">
        <v>39</v>
      </c>
      <c r="AB31" s="174"/>
    </row>
    <row r="32" spans="1:28" ht="15.75" customHeight="1" x14ac:dyDescent="0.2">
      <c r="A32" s="168"/>
      <c r="B32" s="169" t="s">
        <v>246</v>
      </c>
      <c r="C32" s="169" t="s">
        <v>569</v>
      </c>
      <c r="D32" s="170" t="s">
        <v>1690</v>
      </c>
      <c r="E32" s="170" t="s">
        <v>1775</v>
      </c>
      <c r="F32" s="170"/>
      <c r="G32" s="170" t="s">
        <v>185</v>
      </c>
      <c r="H32" s="169" t="s">
        <v>2427</v>
      </c>
      <c r="I32" s="171" t="s">
        <v>3580</v>
      </c>
      <c r="J32" s="87" t="s">
        <v>30</v>
      </c>
      <c r="K32" s="170"/>
      <c r="L32" s="170"/>
      <c r="M32" s="169" t="s">
        <v>188</v>
      </c>
      <c r="N32" s="169" t="s">
        <v>3672</v>
      </c>
      <c r="O32" s="170" t="s">
        <v>246</v>
      </c>
      <c r="P32" s="170" t="s">
        <v>246</v>
      </c>
      <c r="Q32" s="170"/>
      <c r="R32" s="170"/>
      <c r="S32" s="176">
        <v>43377</v>
      </c>
      <c r="T32" s="170"/>
      <c r="U32" s="170"/>
      <c r="V32" s="169">
        <v>1533.34</v>
      </c>
      <c r="W32" s="172"/>
      <c r="X32" s="169" t="s">
        <v>145</v>
      </c>
      <c r="Y32" s="173"/>
      <c r="Z32" s="172">
        <v>1533.34</v>
      </c>
      <c r="AA32" s="169" t="s">
        <v>39</v>
      </c>
      <c r="AB32" s="174"/>
    </row>
    <row r="33" spans="1:28" ht="15.75" customHeight="1" x14ac:dyDescent="0.2">
      <c r="A33" s="168"/>
      <c r="B33" s="169" t="s">
        <v>246</v>
      </c>
      <c r="C33" s="169" t="s">
        <v>570</v>
      </c>
      <c r="D33" s="170" t="s">
        <v>1690</v>
      </c>
      <c r="E33" s="170" t="s">
        <v>1776</v>
      </c>
      <c r="F33" s="170"/>
      <c r="G33" s="170" t="s">
        <v>185</v>
      </c>
      <c r="H33" s="169" t="s">
        <v>2428</v>
      </c>
      <c r="I33" s="171" t="s">
        <v>3591</v>
      </c>
      <c r="J33" s="87" t="s">
        <v>30</v>
      </c>
      <c r="K33" s="170"/>
      <c r="L33" s="170"/>
      <c r="M33" s="169" t="s">
        <v>188</v>
      </c>
      <c r="N33" s="169" t="s">
        <v>3673</v>
      </c>
      <c r="O33" s="170" t="s">
        <v>246</v>
      </c>
      <c r="P33" s="170" t="s">
        <v>246</v>
      </c>
      <c r="Q33" s="170"/>
      <c r="R33" s="170"/>
      <c r="S33" s="176">
        <v>43391</v>
      </c>
      <c r="T33" s="170"/>
      <c r="U33" s="170"/>
      <c r="V33" s="169">
        <v>1520.43</v>
      </c>
      <c r="W33" s="172"/>
      <c r="X33" s="169" t="s">
        <v>145</v>
      </c>
      <c r="Y33" s="173"/>
      <c r="Z33" s="172">
        <v>1520.43</v>
      </c>
      <c r="AA33" s="169" t="s">
        <v>39</v>
      </c>
      <c r="AB33" s="174"/>
    </row>
    <row r="34" spans="1:28" ht="15.75" customHeight="1" x14ac:dyDescent="0.2">
      <c r="A34" s="168"/>
      <c r="B34" s="169" t="s">
        <v>246</v>
      </c>
      <c r="C34" s="169" t="s">
        <v>571</v>
      </c>
      <c r="D34" s="170" t="s">
        <v>1690</v>
      </c>
      <c r="E34" s="170" t="s">
        <v>1779</v>
      </c>
      <c r="F34" s="170"/>
      <c r="G34" s="170" t="s">
        <v>185</v>
      </c>
      <c r="H34" s="169" t="s">
        <v>2429</v>
      </c>
      <c r="I34" s="171" t="s">
        <v>3580</v>
      </c>
      <c r="J34" s="87" t="s">
        <v>30</v>
      </c>
      <c r="K34" s="170"/>
      <c r="L34" s="170"/>
      <c r="M34" s="169" t="s">
        <v>188</v>
      </c>
      <c r="N34" s="169" t="s">
        <v>3674</v>
      </c>
      <c r="O34" s="170" t="s">
        <v>246</v>
      </c>
      <c r="P34" s="170" t="s">
        <v>246</v>
      </c>
      <c r="Q34" s="170"/>
      <c r="R34" s="170"/>
      <c r="S34" s="176">
        <v>43391</v>
      </c>
      <c r="T34" s="170"/>
      <c r="U34" s="170"/>
      <c r="V34" s="169">
        <v>1526.37</v>
      </c>
      <c r="W34" s="172"/>
      <c r="X34" s="169" t="s">
        <v>145</v>
      </c>
      <c r="Y34" s="173"/>
      <c r="Z34" s="172">
        <v>1526.37</v>
      </c>
      <c r="AA34" s="169" t="s">
        <v>39</v>
      </c>
      <c r="AB34" s="174"/>
    </row>
    <row r="35" spans="1:28" ht="15.75" customHeight="1" x14ac:dyDescent="0.2">
      <c r="A35" s="168"/>
      <c r="B35" s="169" t="s">
        <v>246</v>
      </c>
      <c r="C35" s="169" t="s">
        <v>572</v>
      </c>
      <c r="D35" s="170" t="s">
        <v>1690</v>
      </c>
      <c r="E35" s="170" t="s">
        <v>1780</v>
      </c>
      <c r="F35" s="170"/>
      <c r="G35" s="170" t="s">
        <v>185</v>
      </c>
      <c r="H35" s="169" t="s">
        <v>2430</v>
      </c>
      <c r="I35" s="171" t="s">
        <v>3581</v>
      </c>
      <c r="J35" s="87" t="s">
        <v>30</v>
      </c>
      <c r="K35" s="170"/>
      <c r="L35" s="170"/>
      <c r="M35" s="169" t="s">
        <v>188</v>
      </c>
      <c r="N35" s="169" t="s">
        <v>3675</v>
      </c>
      <c r="O35" s="170" t="s">
        <v>246</v>
      </c>
      <c r="P35" s="170" t="s">
        <v>246</v>
      </c>
      <c r="Q35" s="170"/>
      <c r="R35" s="170"/>
      <c r="S35" s="176">
        <v>43398</v>
      </c>
      <c r="T35" s="170"/>
      <c r="U35" s="170"/>
      <c r="V35" s="169">
        <v>1540.67</v>
      </c>
      <c r="W35" s="172"/>
      <c r="X35" s="169" t="s">
        <v>145</v>
      </c>
      <c r="Y35" s="173"/>
      <c r="Z35" s="172">
        <v>1540.67</v>
      </c>
      <c r="AA35" s="169" t="s">
        <v>39</v>
      </c>
      <c r="AB35" s="174"/>
    </row>
    <row r="36" spans="1:28" ht="15.75" customHeight="1" x14ac:dyDescent="0.2">
      <c r="A36" s="168"/>
      <c r="B36" s="169" t="s">
        <v>246</v>
      </c>
      <c r="C36" s="169" t="s">
        <v>573</v>
      </c>
      <c r="D36" s="170" t="s">
        <v>1690</v>
      </c>
      <c r="E36" s="170" t="s">
        <v>1781</v>
      </c>
      <c r="F36" s="170"/>
      <c r="G36" s="170" t="s">
        <v>185</v>
      </c>
      <c r="H36" s="169" t="s">
        <v>2431</v>
      </c>
      <c r="I36" s="171" t="s">
        <v>3581</v>
      </c>
      <c r="J36" s="87" t="s">
        <v>30</v>
      </c>
      <c r="K36" s="170"/>
      <c r="L36" s="170"/>
      <c r="M36" s="169" t="s">
        <v>188</v>
      </c>
      <c r="N36" s="169" t="s">
        <v>3676</v>
      </c>
      <c r="O36" s="170" t="s">
        <v>246</v>
      </c>
      <c r="P36" s="170" t="s">
        <v>246</v>
      </c>
      <c r="Q36" s="170"/>
      <c r="R36" s="170"/>
      <c r="S36" s="176">
        <v>43398</v>
      </c>
      <c r="T36" s="170"/>
      <c r="U36" s="170"/>
      <c r="V36" s="169">
        <v>1540.67</v>
      </c>
      <c r="W36" s="172"/>
      <c r="X36" s="169" t="s">
        <v>145</v>
      </c>
      <c r="Y36" s="173"/>
      <c r="Z36" s="172">
        <v>1540.67</v>
      </c>
      <c r="AA36" s="169" t="s">
        <v>39</v>
      </c>
      <c r="AB36" s="174"/>
    </row>
    <row r="37" spans="1:28" ht="15.75" customHeight="1" x14ac:dyDescent="0.2">
      <c r="A37" s="168"/>
      <c r="B37" s="169" t="s">
        <v>246</v>
      </c>
      <c r="C37" s="169" t="s">
        <v>574</v>
      </c>
      <c r="D37" s="170" t="s">
        <v>1690</v>
      </c>
      <c r="E37" s="170" t="s">
        <v>1769</v>
      </c>
      <c r="F37" s="170"/>
      <c r="G37" s="170" t="s">
        <v>185</v>
      </c>
      <c r="H37" s="169" t="s">
        <v>2432</v>
      </c>
      <c r="I37" s="171" t="s">
        <v>3592</v>
      </c>
      <c r="J37" s="87" t="s">
        <v>30</v>
      </c>
      <c r="K37" s="170"/>
      <c r="L37" s="170"/>
      <c r="M37" s="169" t="s">
        <v>188</v>
      </c>
      <c r="N37" s="169" t="s">
        <v>3677</v>
      </c>
      <c r="O37" s="170" t="s">
        <v>246</v>
      </c>
      <c r="P37" s="170" t="s">
        <v>246</v>
      </c>
      <c r="Q37" s="170"/>
      <c r="R37" s="170"/>
      <c r="S37" s="176">
        <v>43440</v>
      </c>
      <c r="T37" s="170"/>
      <c r="U37" s="170"/>
      <c r="V37" s="169">
        <v>1568.48</v>
      </c>
      <c r="W37" s="172"/>
      <c r="X37" s="169" t="s">
        <v>145</v>
      </c>
      <c r="Y37" s="173"/>
      <c r="Z37" s="172">
        <v>1568.48</v>
      </c>
      <c r="AA37" s="169" t="s">
        <v>39</v>
      </c>
      <c r="AB37" s="174"/>
    </row>
    <row r="38" spans="1:28" ht="15.75" customHeight="1" x14ac:dyDescent="0.2">
      <c r="A38" s="168"/>
      <c r="B38" s="169" t="s">
        <v>246</v>
      </c>
      <c r="C38" s="169" t="s">
        <v>575</v>
      </c>
      <c r="D38" s="170" t="s">
        <v>1690</v>
      </c>
      <c r="E38" s="170" t="s">
        <v>1764</v>
      </c>
      <c r="F38" s="170"/>
      <c r="G38" s="170" t="s">
        <v>185</v>
      </c>
      <c r="H38" s="169" t="s">
        <v>2433</v>
      </c>
      <c r="I38" s="171" t="s">
        <v>3593</v>
      </c>
      <c r="J38" s="87" t="s">
        <v>30</v>
      </c>
      <c r="K38" s="170"/>
      <c r="L38" s="170"/>
      <c r="M38" s="169" t="s">
        <v>188</v>
      </c>
      <c r="N38" s="169" t="s">
        <v>3678</v>
      </c>
      <c r="O38" s="170" t="s">
        <v>246</v>
      </c>
      <c r="P38" s="170" t="s">
        <v>246</v>
      </c>
      <c r="Q38" s="170"/>
      <c r="R38" s="170"/>
      <c r="S38" s="176">
        <v>43475</v>
      </c>
      <c r="T38" s="170"/>
      <c r="U38" s="170"/>
      <c r="V38" s="169">
        <v>593.92999999999995</v>
      </c>
      <c r="W38" s="172"/>
      <c r="X38" s="169"/>
      <c r="Y38" s="173"/>
      <c r="Z38" s="172">
        <v>593.92999999999995</v>
      </c>
      <c r="AA38" s="169" t="s">
        <v>39</v>
      </c>
      <c r="AB38" s="174"/>
    </row>
    <row r="39" spans="1:28" ht="15.75" customHeight="1" x14ac:dyDescent="0.2">
      <c r="A39" s="168"/>
      <c r="B39" s="169" t="s">
        <v>246</v>
      </c>
      <c r="C39" s="169" t="s">
        <v>576</v>
      </c>
      <c r="D39" s="170" t="s">
        <v>1690</v>
      </c>
      <c r="E39" s="170" t="s">
        <v>1770</v>
      </c>
      <c r="F39" s="170"/>
      <c r="G39" s="170" t="s">
        <v>185</v>
      </c>
      <c r="H39" s="169" t="s">
        <v>2434</v>
      </c>
      <c r="I39" s="171" t="s">
        <v>3593</v>
      </c>
      <c r="J39" s="87" t="s">
        <v>30</v>
      </c>
      <c r="K39" s="170"/>
      <c r="L39" s="170"/>
      <c r="M39" s="169" t="s">
        <v>188</v>
      </c>
      <c r="N39" s="169" t="s">
        <v>3679</v>
      </c>
      <c r="O39" s="170" t="s">
        <v>246</v>
      </c>
      <c r="P39" s="170" t="s">
        <v>246</v>
      </c>
      <c r="Q39" s="170"/>
      <c r="R39" s="170"/>
      <c r="S39" s="176">
        <v>43475</v>
      </c>
      <c r="T39" s="170"/>
      <c r="U39" s="170"/>
      <c r="V39" s="169">
        <v>1562.68</v>
      </c>
      <c r="W39" s="172"/>
      <c r="X39" s="169" t="s">
        <v>145</v>
      </c>
      <c r="Y39" s="173"/>
      <c r="Z39" s="172">
        <v>1562.68</v>
      </c>
      <c r="AA39" s="169" t="s">
        <v>39</v>
      </c>
      <c r="AB39" s="174"/>
    </row>
    <row r="40" spans="1:28" ht="15.75" customHeight="1" x14ac:dyDescent="0.2">
      <c r="A40" s="168"/>
      <c r="B40" s="169" t="s">
        <v>246</v>
      </c>
      <c r="C40" s="169" t="s">
        <v>577</v>
      </c>
      <c r="D40" s="170" t="s">
        <v>1690</v>
      </c>
      <c r="E40" s="170" t="s">
        <v>1780</v>
      </c>
      <c r="F40" s="170"/>
      <c r="G40" s="170" t="s">
        <v>185</v>
      </c>
      <c r="H40" s="169" t="s">
        <v>2435</v>
      </c>
      <c r="I40" s="171" t="s">
        <v>3593</v>
      </c>
      <c r="J40" s="87" t="s">
        <v>30</v>
      </c>
      <c r="K40" s="170"/>
      <c r="L40" s="170"/>
      <c r="M40" s="169" t="s">
        <v>188</v>
      </c>
      <c r="N40" s="169" t="s">
        <v>3680</v>
      </c>
      <c r="O40" s="170" t="s">
        <v>246</v>
      </c>
      <c r="P40" s="170" t="s">
        <v>246</v>
      </c>
      <c r="Q40" s="170"/>
      <c r="R40" s="170"/>
      <c r="S40" s="176">
        <v>43482</v>
      </c>
      <c r="T40" s="170"/>
      <c r="U40" s="170"/>
      <c r="V40" s="169">
        <v>1568.23</v>
      </c>
      <c r="W40" s="172"/>
      <c r="X40" s="169" t="s">
        <v>145</v>
      </c>
      <c r="Y40" s="173"/>
      <c r="Z40" s="172">
        <v>1568.23</v>
      </c>
      <c r="AA40" s="169" t="s">
        <v>39</v>
      </c>
      <c r="AB40" s="174"/>
    </row>
    <row r="41" spans="1:28" ht="15.75" customHeight="1" x14ac:dyDescent="0.2">
      <c r="A41" s="168"/>
      <c r="B41" s="169"/>
      <c r="C41" s="169" t="s">
        <v>578</v>
      </c>
      <c r="D41" s="170" t="s">
        <v>1690</v>
      </c>
      <c r="E41" s="170" t="s">
        <v>1767</v>
      </c>
      <c r="F41" s="170"/>
      <c r="G41" s="170" t="s">
        <v>185</v>
      </c>
      <c r="H41" s="169" t="s">
        <v>2436</v>
      </c>
      <c r="I41" s="171" t="s">
        <v>3594</v>
      </c>
      <c r="J41" s="87" t="s">
        <v>30</v>
      </c>
      <c r="K41" s="170"/>
      <c r="L41" s="170"/>
      <c r="M41" s="169" t="s">
        <v>184</v>
      </c>
      <c r="N41" s="169" t="s">
        <v>3657</v>
      </c>
      <c r="O41" s="170" t="s">
        <v>246</v>
      </c>
      <c r="P41" s="170" t="s">
        <v>246</v>
      </c>
      <c r="Q41" s="170"/>
      <c r="R41" s="170"/>
      <c r="S41" s="176">
        <v>43489</v>
      </c>
      <c r="T41" s="170"/>
      <c r="U41" s="170"/>
      <c r="V41" s="169">
        <v>1552.17</v>
      </c>
      <c r="W41" s="172"/>
      <c r="X41" s="169" t="s">
        <v>145</v>
      </c>
      <c r="Y41" s="173"/>
      <c r="Z41" s="172">
        <v>1552.17</v>
      </c>
      <c r="AA41" s="169" t="s">
        <v>39</v>
      </c>
      <c r="AB41" s="174"/>
    </row>
    <row r="42" spans="1:28" ht="15.75" customHeight="1" x14ac:dyDescent="0.2">
      <c r="A42" s="168"/>
      <c r="B42" s="169" t="s">
        <v>246</v>
      </c>
      <c r="C42" s="169" t="s">
        <v>579</v>
      </c>
      <c r="D42" s="170" t="s">
        <v>1690</v>
      </c>
      <c r="E42" s="170" t="s">
        <v>1765</v>
      </c>
      <c r="F42" s="170"/>
      <c r="G42" s="170" t="s">
        <v>185</v>
      </c>
      <c r="H42" s="169" t="s">
        <v>2437</v>
      </c>
      <c r="I42" s="171" t="s">
        <v>3593</v>
      </c>
      <c r="J42" s="87" t="s">
        <v>30</v>
      </c>
      <c r="K42" s="170"/>
      <c r="L42" s="170"/>
      <c r="M42" s="169" t="s">
        <v>190</v>
      </c>
      <c r="N42" s="169" t="s">
        <v>3681</v>
      </c>
      <c r="O42" s="170" t="s">
        <v>246</v>
      </c>
      <c r="P42" s="170" t="s">
        <v>246</v>
      </c>
      <c r="Q42" s="170"/>
      <c r="R42" s="170"/>
      <c r="S42" s="176">
        <v>43489</v>
      </c>
      <c r="T42" s="170"/>
      <c r="U42" s="170"/>
      <c r="V42" s="169">
        <v>3111.89</v>
      </c>
      <c r="W42" s="172"/>
      <c r="X42" s="169" t="s">
        <v>144</v>
      </c>
      <c r="Y42" s="173"/>
      <c r="Z42" s="172">
        <v>3111.89</v>
      </c>
      <c r="AA42" s="169" t="s">
        <v>39</v>
      </c>
      <c r="AB42" s="174"/>
    </row>
    <row r="43" spans="1:28" ht="15.75" customHeight="1" x14ac:dyDescent="0.2">
      <c r="A43" s="168"/>
      <c r="B43" s="169" t="s">
        <v>246</v>
      </c>
      <c r="C43" s="169" t="s">
        <v>580</v>
      </c>
      <c r="D43" s="170" t="s">
        <v>1690</v>
      </c>
      <c r="E43" s="170" t="s">
        <v>1782</v>
      </c>
      <c r="F43" s="170"/>
      <c r="G43" s="170" t="s">
        <v>185</v>
      </c>
      <c r="H43" s="169" t="s">
        <v>2438</v>
      </c>
      <c r="I43" s="171" t="s">
        <v>3593</v>
      </c>
      <c r="J43" s="87" t="s">
        <v>30</v>
      </c>
      <c r="K43" s="170"/>
      <c r="L43" s="170"/>
      <c r="M43" s="169" t="s">
        <v>188</v>
      </c>
      <c r="N43" s="169" t="s">
        <v>3682</v>
      </c>
      <c r="O43" s="170" t="s">
        <v>246</v>
      </c>
      <c r="P43" s="170" t="s">
        <v>246</v>
      </c>
      <c r="Q43" s="170"/>
      <c r="R43" s="170"/>
      <c r="S43" s="176">
        <v>43489</v>
      </c>
      <c r="T43" s="170"/>
      <c r="U43" s="170"/>
      <c r="V43" s="169">
        <v>1551.56</v>
      </c>
      <c r="W43" s="172"/>
      <c r="X43" s="169" t="s">
        <v>145</v>
      </c>
      <c r="Y43" s="173"/>
      <c r="Z43" s="172">
        <v>1551.56</v>
      </c>
      <c r="AA43" s="169" t="s">
        <v>39</v>
      </c>
      <c r="AB43" s="174"/>
    </row>
    <row r="44" spans="1:28" ht="15.75" customHeight="1" x14ac:dyDescent="0.2">
      <c r="A44" s="168"/>
      <c r="B44" s="169" t="s">
        <v>246</v>
      </c>
      <c r="C44" s="169" t="s">
        <v>581</v>
      </c>
      <c r="D44" s="170" t="s">
        <v>1690</v>
      </c>
      <c r="E44" s="170" t="s">
        <v>1764</v>
      </c>
      <c r="F44" s="170"/>
      <c r="G44" s="170" t="s">
        <v>185</v>
      </c>
      <c r="H44" s="169" t="s">
        <v>2439</v>
      </c>
      <c r="I44" s="171" t="s">
        <v>3595</v>
      </c>
      <c r="J44" s="87" t="s">
        <v>30</v>
      </c>
      <c r="K44" s="170"/>
      <c r="L44" s="170"/>
      <c r="M44" s="169" t="s">
        <v>188</v>
      </c>
      <c r="N44" s="169" t="s">
        <v>3660</v>
      </c>
      <c r="O44" s="170" t="s">
        <v>246</v>
      </c>
      <c r="P44" s="170" t="s">
        <v>246</v>
      </c>
      <c r="Q44" s="170"/>
      <c r="R44" s="170"/>
      <c r="S44" s="176">
        <v>43167</v>
      </c>
      <c r="T44" s="170"/>
      <c r="U44" s="170"/>
      <c r="V44" s="169">
        <v>544.53</v>
      </c>
      <c r="W44" s="172"/>
      <c r="X44" s="169"/>
      <c r="Y44" s="173"/>
      <c r="Z44" s="172">
        <v>544.53</v>
      </c>
      <c r="AA44" s="169" t="s">
        <v>39</v>
      </c>
      <c r="AB44" s="174"/>
    </row>
    <row r="45" spans="1:28" ht="15.75" customHeight="1" x14ac:dyDescent="0.2">
      <c r="A45" s="168"/>
      <c r="B45" s="169" t="s">
        <v>249</v>
      </c>
      <c r="C45" s="169" t="s">
        <v>582</v>
      </c>
      <c r="D45" s="170" t="s">
        <v>1691</v>
      </c>
      <c r="E45" s="170" t="s">
        <v>1783</v>
      </c>
      <c r="F45" s="170"/>
      <c r="G45" s="170" t="s">
        <v>185</v>
      </c>
      <c r="H45" s="169" t="s">
        <v>2440</v>
      </c>
      <c r="I45" s="171" t="s">
        <v>3596</v>
      </c>
      <c r="J45" s="87" t="s">
        <v>30</v>
      </c>
      <c r="K45" s="170" t="s">
        <v>31</v>
      </c>
      <c r="L45" s="170"/>
      <c r="M45" s="169" t="s">
        <v>184</v>
      </c>
      <c r="N45" s="169" t="s">
        <v>3683</v>
      </c>
      <c r="O45" s="170" t="s">
        <v>33</v>
      </c>
      <c r="P45" s="170" t="s">
        <v>4417</v>
      </c>
      <c r="Q45" s="170"/>
      <c r="R45" s="170"/>
      <c r="S45" s="176">
        <v>43244</v>
      </c>
      <c r="T45" s="170"/>
      <c r="U45" s="170"/>
      <c r="V45" s="169">
        <v>4163.41</v>
      </c>
      <c r="W45" s="172"/>
      <c r="X45" s="169"/>
      <c r="Y45" s="173">
        <v>2081.7049999999999</v>
      </c>
      <c r="Z45" s="172">
        <v>2081.7049999999999</v>
      </c>
      <c r="AA45" s="169" t="s">
        <v>39</v>
      </c>
      <c r="AB45" s="174"/>
    </row>
    <row r="46" spans="1:28" ht="15.75" customHeight="1" x14ac:dyDescent="0.2">
      <c r="A46" s="168"/>
      <c r="B46" s="169"/>
      <c r="C46" s="169" t="s">
        <v>583</v>
      </c>
      <c r="D46" s="170" t="s">
        <v>1691</v>
      </c>
      <c r="E46" s="170" t="s">
        <v>1784</v>
      </c>
      <c r="F46" s="170"/>
      <c r="G46" s="170" t="s">
        <v>185</v>
      </c>
      <c r="H46" s="169" t="s">
        <v>2441</v>
      </c>
      <c r="I46" s="171" t="s">
        <v>3593</v>
      </c>
      <c r="J46" s="87" t="s">
        <v>30</v>
      </c>
      <c r="K46" s="170"/>
      <c r="L46" s="170"/>
      <c r="M46" s="169" t="s">
        <v>184</v>
      </c>
      <c r="N46" s="169" t="s">
        <v>3684</v>
      </c>
      <c r="O46" s="170" t="s">
        <v>246</v>
      </c>
      <c r="P46" s="170" t="s">
        <v>246</v>
      </c>
      <c r="Q46" s="170"/>
      <c r="R46" s="170"/>
      <c r="S46" s="176">
        <v>43482</v>
      </c>
      <c r="T46" s="170"/>
      <c r="U46" s="170"/>
      <c r="V46" s="169">
        <v>4422.42</v>
      </c>
      <c r="W46" s="172"/>
      <c r="X46" s="169"/>
      <c r="Y46" s="173"/>
      <c r="Z46" s="172">
        <v>4422.42</v>
      </c>
      <c r="AA46" s="169" t="s">
        <v>39</v>
      </c>
      <c r="AB46" s="174"/>
    </row>
    <row r="47" spans="1:28" ht="15.75" customHeight="1" x14ac:dyDescent="0.2">
      <c r="A47" s="168"/>
      <c r="B47" s="169" t="s">
        <v>246</v>
      </c>
      <c r="C47" s="169" t="s">
        <v>584</v>
      </c>
      <c r="D47" s="170" t="s">
        <v>1692</v>
      </c>
      <c r="E47" s="170" t="s">
        <v>1785</v>
      </c>
      <c r="F47" s="170"/>
      <c r="G47" s="170" t="s">
        <v>185</v>
      </c>
      <c r="H47" s="169" t="s">
        <v>2442</v>
      </c>
      <c r="I47" s="171" t="s">
        <v>3587</v>
      </c>
      <c r="J47" s="87" t="s">
        <v>30</v>
      </c>
      <c r="K47" s="170"/>
      <c r="L47" s="170"/>
      <c r="M47" s="169" t="s">
        <v>188</v>
      </c>
      <c r="N47" s="169" t="s">
        <v>3685</v>
      </c>
      <c r="O47" s="170" t="s">
        <v>246</v>
      </c>
      <c r="P47" s="170" t="s">
        <v>246</v>
      </c>
      <c r="Q47" s="170"/>
      <c r="R47" s="170"/>
      <c r="S47" s="176">
        <v>43251</v>
      </c>
      <c r="T47" s="170"/>
      <c r="U47" s="170"/>
      <c r="V47" s="169">
        <v>1645.49</v>
      </c>
      <c r="W47" s="172"/>
      <c r="X47" s="169"/>
      <c r="Y47" s="173"/>
      <c r="Z47" s="172">
        <v>1645.49</v>
      </c>
      <c r="AA47" s="169" t="s">
        <v>39</v>
      </c>
      <c r="AB47" s="174"/>
    </row>
    <row r="48" spans="1:28" ht="15.75" customHeight="1" x14ac:dyDescent="0.2">
      <c r="A48" s="168"/>
      <c r="B48" s="169" t="s">
        <v>246</v>
      </c>
      <c r="C48" s="169" t="s">
        <v>585</v>
      </c>
      <c r="D48" s="170" t="s">
        <v>1692</v>
      </c>
      <c r="E48" s="170" t="s">
        <v>1786</v>
      </c>
      <c r="F48" s="170"/>
      <c r="G48" s="170" t="s">
        <v>185</v>
      </c>
      <c r="H48" s="169" t="s">
        <v>2443</v>
      </c>
      <c r="I48" s="171" t="s">
        <v>3589</v>
      </c>
      <c r="J48" s="87" t="s">
        <v>30</v>
      </c>
      <c r="K48" s="170"/>
      <c r="L48" s="170"/>
      <c r="M48" s="169" t="s">
        <v>188</v>
      </c>
      <c r="N48" s="169" t="s">
        <v>3686</v>
      </c>
      <c r="O48" s="170" t="s">
        <v>246</v>
      </c>
      <c r="P48" s="170" t="s">
        <v>246</v>
      </c>
      <c r="Q48" s="170"/>
      <c r="R48" s="170"/>
      <c r="S48" s="176">
        <v>43286</v>
      </c>
      <c r="T48" s="170"/>
      <c r="U48" s="170"/>
      <c r="V48" s="169">
        <v>1673.95</v>
      </c>
      <c r="W48" s="172"/>
      <c r="X48" s="169"/>
      <c r="Y48" s="173"/>
      <c r="Z48" s="172">
        <v>1673.95</v>
      </c>
      <c r="AA48" s="169" t="s">
        <v>39</v>
      </c>
      <c r="AB48" s="174"/>
    </row>
    <row r="49" spans="1:28" ht="15.75" customHeight="1" x14ac:dyDescent="0.2">
      <c r="A49" s="168"/>
      <c r="B49" s="169" t="s">
        <v>246</v>
      </c>
      <c r="C49" s="169" t="s">
        <v>586</v>
      </c>
      <c r="D49" s="170" t="s">
        <v>1692</v>
      </c>
      <c r="E49" s="170" t="s">
        <v>1786</v>
      </c>
      <c r="F49" s="170"/>
      <c r="G49" s="170" t="s">
        <v>185</v>
      </c>
      <c r="H49" s="169" t="s">
        <v>2444</v>
      </c>
      <c r="I49" s="171" t="s">
        <v>3589</v>
      </c>
      <c r="J49" s="87" t="s">
        <v>30</v>
      </c>
      <c r="K49" s="170"/>
      <c r="L49" s="170"/>
      <c r="M49" s="169" t="s">
        <v>179</v>
      </c>
      <c r="N49" s="169" t="s">
        <v>3687</v>
      </c>
      <c r="O49" s="170" t="s">
        <v>246</v>
      </c>
      <c r="P49" s="170" t="s">
        <v>246</v>
      </c>
      <c r="Q49" s="170"/>
      <c r="R49" s="170"/>
      <c r="S49" s="176">
        <v>43321</v>
      </c>
      <c r="T49" s="170"/>
      <c r="U49" s="170"/>
      <c r="V49" s="169">
        <v>1699.69</v>
      </c>
      <c r="W49" s="172"/>
      <c r="X49" s="169"/>
      <c r="Y49" s="173"/>
      <c r="Z49" s="172">
        <v>1699.69</v>
      </c>
      <c r="AA49" s="169" t="s">
        <v>39</v>
      </c>
      <c r="AB49" s="174"/>
    </row>
    <row r="50" spans="1:28" ht="15.75" customHeight="1" x14ac:dyDescent="0.2">
      <c r="A50" s="168"/>
      <c r="B50" s="169" t="s">
        <v>246</v>
      </c>
      <c r="C50" s="169" t="s">
        <v>587</v>
      </c>
      <c r="D50" s="170" t="s">
        <v>1692</v>
      </c>
      <c r="E50" s="170" t="s">
        <v>1786</v>
      </c>
      <c r="F50" s="170"/>
      <c r="G50" s="170" t="s">
        <v>185</v>
      </c>
      <c r="H50" s="169" t="s">
        <v>2445</v>
      </c>
      <c r="I50" s="171" t="s">
        <v>3590</v>
      </c>
      <c r="J50" s="87" t="s">
        <v>30</v>
      </c>
      <c r="K50" s="170"/>
      <c r="L50" s="170"/>
      <c r="M50" s="169" t="s">
        <v>32</v>
      </c>
      <c r="N50" s="169" t="s">
        <v>3688</v>
      </c>
      <c r="O50" s="170" t="s">
        <v>246</v>
      </c>
      <c r="P50" s="170" t="s">
        <v>246</v>
      </c>
      <c r="Q50" s="170"/>
      <c r="R50" s="170"/>
      <c r="S50" s="176">
        <v>43335</v>
      </c>
      <c r="T50" s="170"/>
      <c r="U50" s="170"/>
      <c r="V50" s="169">
        <v>1730.66</v>
      </c>
      <c r="W50" s="172"/>
      <c r="X50" s="169"/>
      <c r="Y50" s="173"/>
      <c r="Z50" s="172">
        <v>1730.66</v>
      </c>
      <c r="AA50" s="169" t="s">
        <v>39</v>
      </c>
      <c r="AB50" s="174"/>
    </row>
    <row r="51" spans="1:28" ht="15.75" customHeight="1" x14ac:dyDescent="0.2">
      <c r="A51" s="168"/>
      <c r="B51" s="169" t="s">
        <v>246</v>
      </c>
      <c r="C51" s="169" t="s">
        <v>588</v>
      </c>
      <c r="D51" s="170" t="s">
        <v>1692</v>
      </c>
      <c r="E51" s="170" t="s">
        <v>1785</v>
      </c>
      <c r="F51" s="170"/>
      <c r="G51" s="170" t="s">
        <v>185</v>
      </c>
      <c r="H51" s="169" t="s">
        <v>2446</v>
      </c>
      <c r="I51" s="171" t="s">
        <v>3580</v>
      </c>
      <c r="J51" s="87" t="s">
        <v>30</v>
      </c>
      <c r="K51" s="170"/>
      <c r="L51" s="170"/>
      <c r="M51" s="169" t="s">
        <v>188</v>
      </c>
      <c r="N51" s="169" t="s">
        <v>3689</v>
      </c>
      <c r="O51" s="170" t="s">
        <v>246</v>
      </c>
      <c r="P51" s="170" t="s">
        <v>246</v>
      </c>
      <c r="Q51" s="170"/>
      <c r="R51" s="170"/>
      <c r="S51" s="176">
        <v>43349</v>
      </c>
      <c r="T51" s="170"/>
      <c r="U51" s="170"/>
      <c r="V51" s="169">
        <v>1690.95</v>
      </c>
      <c r="W51" s="172"/>
      <c r="X51" s="169"/>
      <c r="Y51" s="173"/>
      <c r="Z51" s="172">
        <v>1690.95</v>
      </c>
      <c r="AA51" s="169" t="s">
        <v>39</v>
      </c>
      <c r="AB51" s="174"/>
    </row>
    <row r="52" spans="1:28" ht="15.75" customHeight="1" x14ac:dyDescent="0.2">
      <c r="A52" s="168"/>
      <c r="B52" s="169" t="s">
        <v>246</v>
      </c>
      <c r="C52" s="169" t="s">
        <v>589</v>
      </c>
      <c r="D52" s="170" t="s">
        <v>1692</v>
      </c>
      <c r="E52" s="170" t="s">
        <v>1785</v>
      </c>
      <c r="F52" s="170"/>
      <c r="G52" s="170" t="s">
        <v>185</v>
      </c>
      <c r="H52" s="169" t="s">
        <v>2447</v>
      </c>
      <c r="I52" s="171" t="s">
        <v>3594</v>
      </c>
      <c r="J52" s="87" t="s">
        <v>30</v>
      </c>
      <c r="K52" s="170"/>
      <c r="L52" s="170"/>
      <c r="M52" s="169" t="s">
        <v>188</v>
      </c>
      <c r="N52" s="169" t="s">
        <v>3690</v>
      </c>
      <c r="O52" s="170" t="s">
        <v>246</v>
      </c>
      <c r="P52" s="170" t="s">
        <v>246</v>
      </c>
      <c r="Q52" s="170"/>
      <c r="R52" s="170"/>
      <c r="S52" s="176">
        <v>43475</v>
      </c>
      <c r="T52" s="170"/>
      <c r="U52" s="170"/>
      <c r="V52" s="169">
        <v>1738.73</v>
      </c>
      <c r="W52" s="172"/>
      <c r="X52" s="169"/>
      <c r="Y52" s="173"/>
      <c r="Z52" s="172">
        <v>1738.73</v>
      </c>
      <c r="AA52" s="169" t="s">
        <v>39</v>
      </c>
      <c r="AB52" s="174"/>
    </row>
    <row r="53" spans="1:28" ht="15.75" customHeight="1" x14ac:dyDescent="0.2">
      <c r="A53" s="168"/>
      <c r="B53" s="169" t="s">
        <v>246</v>
      </c>
      <c r="C53" s="169" t="s">
        <v>590</v>
      </c>
      <c r="D53" s="170" t="s">
        <v>1692</v>
      </c>
      <c r="E53" s="170" t="s">
        <v>1787</v>
      </c>
      <c r="F53" s="170"/>
      <c r="G53" s="170" t="s">
        <v>185</v>
      </c>
      <c r="H53" s="169" t="s">
        <v>2448</v>
      </c>
      <c r="I53" s="171" t="s">
        <v>3593</v>
      </c>
      <c r="J53" s="87" t="s">
        <v>30</v>
      </c>
      <c r="K53" s="170"/>
      <c r="L53" s="170"/>
      <c r="M53" s="169" t="s">
        <v>188</v>
      </c>
      <c r="N53" s="169" t="s">
        <v>3691</v>
      </c>
      <c r="O53" s="170" t="s">
        <v>246</v>
      </c>
      <c r="P53" s="170" t="s">
        <v>246</v>
      </c>
      <c r="Q53" s="170"/>
      <c r="R53" s="170"/>
      <c r="S53" s="176">
        <v>43475</v>
      </c>
      <c r="T53" s="170"/>
      <c r="U53" s="170"/>
      <c r="V53" s="169">
        <v>1742.2</v>
      </c>
      <c r="W53" s="172"/>
      <c r="X53" s="169"/>
      <c r="Y53" s="173"/>
      <c r="Z53" s="172">
        <v>1742.2</v>
      </c>
      <c r="AA53" s="169" t="s">
        <v>39</v>
      </c>
      <c r="AB53" s="174"/>
    </row>
    <row r="54" spans="1:28" ht="15.75" customHeight="1" x14ac:dyDescent="0.2">
      <c r="A54" s="168"/>
      <c r="B54" s="169" t="s">
        <v>246</v>
      </c>
      <c r="C54" s="169" t="s">
        <v>591</v>
      </c>
      <c r="D54" s="170" t="s">
        <v>1692</v>
      </c>
      <c r="E54" s="170" t="s">
        <v>1787</v>
      </c>
      <c r="F54" s="170"/>
      <c r="G54" s="170" t="s">
        <v>185</v>
      </c>
      <c r="H54" s="169" t="s">
        <v>2449</v>
      </c>
      <c r="I54" s="171" t="s">
        <v>246</v>
      </c>
      <c r="J54" s="87" t="s">
        <v>30</v>
      </c>
      <c r="K54" s="170"/>
      <c r="L54" s="170"/>
      <c r="M54" s="169" t="s">
        <v>188</v>
      </c>
      <c r="N54" s="169" t="s">
        <v>3692</v>
      </c>
      <c r="O54" s="170" t="s">
        <v>246</v>
      </c>
      <c r="P54" s="170" t="s">
        <v>246</v>
      </c>
      <c r="Q54" s="170"/>
      <c r="R54" s="170"/>
      <c r="S54" s="176">
        <v>43503</v>
      </c>
      <c r="T54" s="170"/>
      <c r="U54" s="170"/>
      <c r="V54" s="169">
        <v>2006.15</v>
      </c>
      <c r="W54" s="172"/>
      <c r="X54" s="169"/>
      <c r="Y54" s="173"/>
      <c r="Z54" s="172">
        <v>2006.15</v>
      </c>
      <c r="AA54" s="169" t="s">
        <v>246</v>
      </c>
      <c r="AB54" s="174"/>
    </row>
    <row r="55" spans="1:28" ht="15.75" customHeight="1" x14ac:dyDescent="0.2">
      <c r="A55" s="168"/>
      <c r="B55" s="169" t="s">
        <v>246</v>
      </c>
      <c r="C55" s="169" t="s">
        <v>592</v>
      </c>
      <c r="D55" s="170" t="s">
        <v>1693</v>
      </c>
      <c r="E55" s="170" t="s">
        <v>1788</v>
      </c>
      <c r="F55" s="170"/>
      <c r="G55" s="170" t="s">
        <v>185</v>
      </c>
      <c r="H55" s="169" t="s">
        <v>2450</v>
      </c>
      <c r="I55" s="171" t="s">
        <v>3587</v>
      </c>
      <c r="J55" s="87" t="s">
        <v>30</v>
      </c>
      <c r="K55" s="170"/>
      <c r="L55" s="170"/>
      <c r="M55" s="169" t="s">
        <v>186</v>
      </c>
      <c r="N55" s="169" t="s">
        <v>3693</v>
      </c>
      <c r="O55" s="170" t="s">
        <v>246</v>
      </c>
      <c r="P55" s="170" t="s">
        <v>246</v>
      </c>
      <c r="Q55" s="170"/>
      <c r="R55" s="170"/>
      <c r="S55" s="176">
        <v>43195</v>
      </c>
      <c r="T55" s="170"/>
      <c r="U55" s="170"/>
      <c r="V55" s="169">
        <v>3511.77</v>
      </c>
      <c r="W55" s="172"/>
      <c r="X55" s="169"/>
      <c r="Y55" s="173"/>
      <c r="Z55" s="172">
        <v>3511.77</v>
      </c>
      <c r="AA55" s="169" t="s">
        <v>39</v>
      </c>
      <c r="AB55" s="174"/>
    </row>
    <row r="56" spans="1:28" ht="15.75" customHeight="1" x14ac:dyDescent="0.2">
      <c r="A56" s="168"/>
      <c r="B56" s="169" t="s">
        <v>250</v>
      </c>
      <c r="C56" s="169" t="s">
        <v>593</v>
      </c>
      <c r="D56" s="170" t="s">
        <v>1693</v>
      </c>
      <c r="E56" s="170" t="s">
        <v>1789</v>
      </c>
      <c r="F56" s="170"/>
      <c r="G56" s="170" t="s">
        <v>185</v>
      </c>
      <c r="H56" s="169" t="s">
        <v>2451</v>
      </c>
      <c r="I56" s="171" t="s">
        <v>3594</v>
      </c>
      <c r="J56" s="87" t="s">
        <v>30</v>
      </c>
      <c r="K56" s="170" t="s">
        <v>31</v>
      </c>
      <c r="L56" s="170"/>
      <c r="M56" s="169" t="s">
        <v>184</v>
      </c>
      <c r="N56" s="169" t="s">
        <v>3694</v>
      </c>
      <c r="O56" s="170" t="s">
        <v>37</v>
      </c>
      <c r="P56" s="170" t="s">
        <v>4418</v>
      </c>
      <c r="Q56" s="170"/>
      <c r="R56" s="170"/>
      <c r="S56" s="176">
        <v>43405</v>
      </c>
      <c r="T56" s="170"/>
      <c r="U56" s="170"/>
      <c r="V56" s="169">
        <v>2360.77</v>
      </c>
      <c r="W56" s="172"/>
      <c r="X56" s="169"/>
      <c r="Y56" s="173">
        <v>1180.3800000000001</v>
      </c>
      <c r="Z56" s="172">
        <v>1180.3900000000001</v>
      </c>
      <c r="AA56" s="169" t="s">
        <v>39</v>
      </c>
      <c r="AB56" s="174"/>
    </row>
    <row r="57" spans="1:28" ht="15.75" customHeight="1" x14ac:dyDescent="0.2">
      <c r="A57" s="168"/>
      <c r="B57" s="169"/>
      <c r="C57" s="169" t="s">
        <v>594</v>
      </c>
      <c r="D57" s="170" t="s">
        <v>1693</v>
      </c>
      <c r="E57" s="170" t="s">
        <v>1790</v>
      </c>
      <c r="F57" s="170"/>
      <c r="G57" s="170" t="s">
        <v>185</v>
      </c>
      <c r="H57" s="169" t="s">
        <v>2452</v>
      </c>
      <c r="I57" s="171" t="s">
        <v>3597</v>
      </c>
      <c r="J57" s="87" t="s">
        <v>30</v>
      </c>
      <c r="K57" s="170" t="s">
        <v>31</v>
      </c>
      <c r="L57" s="170"/>
      <c r="M57" s="169" t="s">
        <v>184</v>
      </c>
      <c r="N57" s="169" t="s">
        <v>3695</v>
      </c>
      <c r="O57" s="170" t="s">
        <v>37</v>
      </c>
      <c r="P57" s="170" t="s">
        <v>4419</v>
      </c>
      <c r="Q57" s="170"/>
      <c r="R57" s="170"/>
      <c r="S57" s="176">
        <v>43468</v>
      </c>
      <c r="T57" s="170"/>
      <c r="U57" s="170"/>
      <c r="V57" s="169">
        <v>4736.08</v>
      </c>
      <c r="W57" s="172"/>
      <c r="X57" s="169"/>
      <c r="Y57" s="173">
        <v>2368.0300000000002</v>
      </c>
      <c r="Z57" s="172">
        <v>2368.0500000000002</v>
      </c>
      <c r="AA57" s="169" t="s">
        <v>39</v>
      </c>
      <c r="AB57" s="174"/>
    </row>
    <row r="58" spans="1:28" ht="15.75" customHeight="1" x14ac:dyDescent="0.2">
      <c r="A58" s="168"/>
      <c r="B58" s="169" t="s">
        <v>246</v>
      </c>
      <c r="C58" s="169" t="s">
        <v>595</v>
      </c>
      <c r="D58" s="170" t="s">
        <v>1694</v>
      </c>
      <c r="E58" s="170" t="s">
        <v>1791</v>
      </c>
      <c r="F58" s="170"/>
      <c r="G58" s="170" t="s">
        <v>185</v>
      </c>
      <c r="H58" s="169" t="s">
        <v>2453</v>
      </c>
      <c r="I58" s="171" t="s">
        <v>3584</v>
      </c>
      <c r="J58" s="87" t="s">
        <v>30</v>
      </c>
      <c r="K58" s="170"/>
      <c r="L58" s="170"/>
      <c r="M58" s="169" t="s">
        <v>188</v>
      </c>
      <c r="N58" s="169" t="s">
        <v>3696</v>
      </c>
      <c r="O58" s="170" t="s">
        <v>246</v>
      </c>
      <c r="P58" s="170" t="s">
        <v>246</v>
      </c>
      <c r="Q58" s="170"/>
      <c r="R58" s="170"/>
      <c r="S58" s="176">
        <v>43195</v>
      </c>
      <c r="T58" s="170"/>
      <c r="U58" s="170"/>
      <c r="V58" s="169">
        <v>2444.1799999999998</v>
      </c>
      <c r="W58" s="172"/>
      <c r="X58" s="169"/>
      <c r="Y58" s="173"/>
      <c r="Z58" s="172">
        <v>2444.1799999999998</v>
      </c>
      <c r="AA58" s="169" t="s">
        <v>39</v>
      </c>
      <c r="AB58" s="174"/>
    </row>
    <row r="59" spans="1:28" ht="15.75" customHeight="1" x14ac:dyDescent="0.2">
      <c r="A59" s="168"/>
      <c r="B59" s="169" t="s">
        <v>246</v>
      </c>
      <c r="C59" s="169" t="s">
        <v>596</v>
      </c>
      <c r="D59" s="170" t="s">
        <v>1694</v>
      </c>
      <c r="E59" s="170" t="s">
        <v>1792</v>
      </c>
      <c r="F59" s="170"/>
      <c r="G59" s="170" t="s">
        <v>185</v>
      </c>
      <c r="H59" s="169" t="s">
        <v>2454</v>
      </c>
      <c r="I59" s="171" t="s">
        <v>3587</v>
      </c>
      <c r="J59" s="87" t="s">
        <v>30</v>
      </c>
      <c r="K59" s="170"/>
      <c r="L59" s="170"/>
      <c r="M59" s="169" t="s">
        <v>188</v>
      </c>
      <c r="N59" s="169" t="s">
        <v>3670</v>
      </c>
      <c r="O59" s="170" t="s">
        <v>246</v>
      </c>
      <c r="P59" s="170" t="s">
        <v>246</v>
      </c>
      <c r="Q59" s="170"/>
      <c r="R59" s="170"/>
      <c r="S59" s="176">
        <v>43237</v>
      </c>
      <c r="T59" s="170"/>
      <c r="U59" s="170"/>
      <c r="V59" s="169">
        <v>1819.36</v>
      </c>
      <c r="W59" s="172"/>
      <c r="X59" s="169"/>
      <c r="Y59" s="173"/>
      <c r="Z59" s="172">
        <v>1819.36</v>
      </c>
      <c r="AA59" s="169" t="s">
        <v>39</v>
      </c>
      <c r="AB59" s="174"/>
    </row>
    <row r="60" spans="1:28" ht="15.75" customHeight="1" x14ac:dyDescent="0.2">
      <c r="A60" s="168"/>
      <c r="B60" s="169" t="s">
        <v>246</v>
      </c>
      <c r="C60" s="169" t="s">
        <v>597</v>
      </c>
      <c r="D60" s="170" t="s">
        <v>1694</v>
      </c>
      <c r="E60" s="170" t="s">
        <v>1793</v>
      </c>
      <c r="F60" s="170"/>
      <c r="G60" s="170" t="s">
        <v>185</v>
      </c>
      <c r="H60" s="169" t="s">
        <v>2455</v>
      </c>
      <c r="I60" s="171" t="s">
        <v>3587</v>
      </c>
      <c r="J60" s="87" t="s">
        <v>30</v>
      </c>
      <c r="K60" s="170"/>
      <c r="L60" s="170"/>
      <c r="M60" s="169" t="s">
        <v>188</v>
      </c>
      <c r="N60" s="169" t="s">
        <v>3697</v>
      </c>
      <c r="O60" s="170" t="s">
        <v>246</v>
      </c>
      <c r="P60" s="170" t="s">
        <v>246</v>
      </c>
      <c r="Q60" s="170"/>
      <c r="R60" s="170"/>
      <c r="S60" s="176">
        <v>43237</v>
      </c>
      <c r="T60" s="170"/>
      <c r="U60" s="170"/>
      <c r="V60" s="169">
        <v>1822.22</v>
      </c>
      <c r="W60" s="172"/>
      <c r="X60" s="169"/>
      <c r="Y60" s="173"/>
      <c r="Z60" s="172">
        <v>1822.22</v>
      </c>
      <c r="AA60" s="169" t="s">
        <v>39</v>
      </c>
      <c r="AB60" s="174"/>
    </row>
    <row r="61" spans="1:28" ht="15.75" customHeight="1" x14ac:dyDescent="0.2">
      <c r="A61" s="168"/>
      <c r="B61" s="169" t="s">
        <v>246</v>
      </c>
      <c r="C61" s="169" t="s">
        <v>598</v>
      </c>
      <c r="D61" s="170" t="s">
        <v>1694</v>
      </c>
      <c r="E61" s="170" t="s">
        <v>1791</v>
      </c>
      <c r="F61" s="170"/>
      <c r="G61" s="170" t="s">
        <v>185</v>
      </c>
      <c r="H61" s="169" t="s">
        <v>2456</v>
      </c>
      <c r="I61" s="171" t="s">
        <v>3598</v>
      </c>
      <c r="J61" s="87" t="s">
        <v>30</v>
      </c>
      <c r="K61" s="170"/>
      <c r="L61" s="170"/>
      <c r="M61" s="169" t="s">
        <v>188</v>
      </c>
      <c r="N61" s="169" t="s">
        <v>3698</v>
      </c>
      <c r="O61" s="170" t="s">
        <v>246</v>
      </c>
      <c r="P61" s="170" t="s">
        <v>246</v>
      </c>
      <c r="Q61" s="170"/>
      <c r="R61" s="170"/>
      <c r="S61" s="176">
        <v>43307</v>
      </c>
      <c r="T61" s="170"/>
      <c r="U61" s="170"/>
      <c r="V61" s="169">
        <v>2647.02</v>
      </c>
      <c r="W61" s="172"/>
      <c r="X61" s="169"/>
      <c r="Y61" s="173"/>
      <c r="Z61" s="172">
        <v>2647.02</v>
      </c>
      <c r="AA61" s="169" t="s">
        <v>39</v>
      </c>
      <c r="AB61" s="174"/>
    </row>
    <row r="62" spans="1:28" ht="15.75" customHeight="1" x14ac:dyDescent="0.2">
      <c r="A62" s="168"/>
      <c r="B62" s="169" t="s">
        <v>246</v>
      </c>
      <c r="C62" s="169" t="s">
        <v>599</v>
      </c>
      <c r="D62" s="170" t="s">
        <v>1694</v>
      </c>
      <c r="E62" s="170" t="s">
        <v>1794</v>
      </c>
      <c r="F62" s="170"/>
      <c r="G62" s="170" t="s">
        <v>185</v>
      </c>
      <c r="H62" s="169" t="s">
        <v>2457</v>
      </c>
      <c r="I62" s="171" t="s">
        <v>3590</v>
      </c>
      <c r="J62" s="87" t="s">
        <v>30</v>
      </c>
      <c r="K62" s="170"/>
      <c r="L62" s="170"/>
      <c r="M62" s="169" t="s">
        <v>188</v>
      </c>
      <c r="N62" s="169" t="s">
        <v>3699</v>
      </c>
      <c r="O62" s="170" t="s">
        <v>246</v>
      </c>
      <c r="P62" s="170" t="s">
        <v>246</v>
      </c>
      <c r="Q62" s="170"/>
      <c r="R62" s="170"/>
      <c r="S62" s="176">
        <v>43321</v>
      </c>
      <c r="T62" s="170"/>
      <c r="U62" s="170"/>
      <c r="V62" s="169">
        <v>1891.85</v>
      </c>
      <c r="W62" s="172"/>
      <c r="X62" s="169"/>
      <c r="Y62" s="173"/>
      <c r="Z62" s="172">
        <v>1891.85</v>
      </c>
      <c r="AA62" s="169" t="s">
        <v>39</v>
      </c>
      <c r="AB62" s="174"/>
    </row>
    <row r="63" spans="1:28" ht="15.75" customHeight="1" x14ac:dyDescent="0.2">
      <c r="A63" s="168"/>
      <c r="B63" s="169" t="s">
        <v>246</v>
      </c>
      <c r="C63" s="169" t="s">
        <v>600</v>
      </c>
      <c r="D63" s="170" t="s">
        <v>1694</v>
      </c>
      <c r="E63" s="170" t="s">
        <v>1795</v>
      </c>
      <c r="F63" s="170"/>
      <c r="G63" s="170" t="s">
        <v>185</v>
      </c>
      <c r="H63" s="169" t="s">
        <v>2458</v>
      </c>
      <c r="I63" s="171" t="s">
        <v>3592</v>
      </c>
      <c r="J63" s="87" t="s">
        <v>30</v>
      </c>
      <c r="K63" s="170"/>
      <c r="L63" s="170"/>
      <c r="M63" s="169" t="s">
        <v>188</v>
      </c>
      <c r="N63" s="169" t="s">
        <v>3690</v>
      </c>
      <c r="O63" s="170" t="s">
        <v>246</v>
      </c>
      <c r="P63" s="170" t="s">
        <v>246</v>
      </c>
      <c r="Q63" s="170"/>
      <c r="R63" s="170"/>
      <c r="S63" s="176">
        <v>43405</v>
      </c>
      <c r="T63" s="170"/>
      <c r="U63" s="170"/>
      <c r="V63" s="169">
        <v>1874.72</v>
      </c>
      <c r="W63" s="172"/>
      <c r="X63" s="169"/>
      <c r="Y63" s="173"/>
      <c r="Z63" s="172">
        <v>1874.72</v>
      </c>
      <c r="AA63" s="169" t="s">
        <v>39</v>
      </c>
      <c r="AB63" s="174"/>
    </row>
    <row r="64" spans="1:28" ht="15.75" customHeight="1" x14ac:dyDescent="0.2">
      <c r="A64" s="168"/>
      <c r="B64" s="169" t="s">
        <v>246</v>
      </c>
      <c r="C64" s="169" t="s">
        <v>601</v>
      </c>
      <c r="D64" s="170" t="s">
        <v>1694</v>
      </c>
      <c r="E64" s="170" t="s">
        <v>1795</v>
      </c>
      <c r="F64" s="170"/>
      <c r="G64" s="170" t="s">
        <v>185</v>
      </c>
      <c r="H64" s="169" t="s">
        <v>2459</v>
      </c>
      <c r="I64" s="171" t="s">
        <v>3599</v>
      </c>
      <c r="J64" s="87" t="s">
        <v>30</v>
      </c>
      <c r="K64" s="170"/>
      <c r="L64" s="170"/>
      <c r="M64" s="169" t="s">
        <v>188</v>
      </c>
      <c r="N64" s="169" t="s">
        <v>3700</v>
      </c>
      <c r="O64" s="170" t="s">
        <v>246</v>
      </c>
      <c r="P64" s="170" t="s">
        <v>246</v>
      </c>
      <c r="Q64" s="170"/>
      <c r="R64" s="170"/>
      <c r="S64" s="176">
        <v>43433</v>
      </c>
      <c r="T64" s="170"/>
      <c r="U64" s="170"/>
      <c r="V64" s="169">
        <v>1878.61</v>
      </c>
      <c r="W64" s="172"/>
      <c r="X64" s="169"/>
      <c r="Y64" s="173"/>
      <c r="Z64" s="172">
        <v>1878.61</v>
      </c>
      <c r="AA64" s="169" t="s">
        <v>39</v>
      </c>
      <c r="AB64" s="174"/>
    </row>
    <row r="65" spans="1:28" ht="15.75" customHeight="1" x14ac:dyDescent="0.2">
      <c r="A65" s="168"/>
      <c r="B65" s="169" t="s">
        <v>246</v>
      </c>
      <c r="C65" s="169" t="s">
        <v>602</v>
      </c>
      <c r="D65" s="170" t="s">
        <v>1694</v>
      </c>
      <c r="E65" s="170" t="s">
        <v>1794</v>
      </c>
      <c r="F65" s="170"/>
      <c r="G65" s="170" t="s">
        <v>185</v>
      </c>
      <c r="H65" s="169" t="s">
        <v>2460</v>
      </c>
      <c r="I65" s="171" t="s">
        <v>3593</v>
      </c>
      <c r="J65" s="87" t="s">
        <v>30</v>
      </c>
      <c r="K65" s="170"/>
      <c r="L65" s="170"/>
      <c r="M65" s="169" t="s">
        <v>188</v>
      </c>
      <c r="N65" s="169" t="s">
        <v>3699</v>
      </c>
      <c r="O65" s="170" t="s">
        <v>246</v>
      </c>
      <c r="P65" s="170" t="s">
        <v>246</v>
      </c>
      <c r="Q65" s="170"/>
      <c r="R65" s="170"/>
      <c r="S65" s="176">
        <v>43482</v>
      </c>
      <c r="T65" s="170"/>
      <c r="U65" s="170"/>
      <c r="V65" s="169">
        <v>1910.76</v>
      </c>
      <c r="W65" s="172"/>
      <c r="X65" s="169"/>
      <c r="Y65" s="173"/>
      <c r="Z65" s="172">
        <v>1910.76</v>
      </c>
      <c r="AA65" s="169" t="s">
        <v>39</v>
      </c>
      <c r="AB65" s="174"/>
    </row>
    <row r="66" spans="1:28" ht="15.75" customHeight="1" x14ac:dyDescent="0.2">
      <c r="A66" s="168"/>
      <c r="B66" s="169" t="s">
        <v>246</v>
      </c>
      <c r="C66" s="169" t="s">
        <v>603</v>
      </c>
      <c r="D66" s="170" t="s">
        <v>1694</v>
      </c>
      <c r="E66" s="170" t="s">
        <v>1796</v>
      </c>
      <c r="F66" s="170"/>
      <c r="G66" s="170" t="s">
        <v>185</v>
      </c>
      <c r="H66" s="169" t="s">
        <v>2461</v>
      </c>
      <c r="I66" s="171" t="s">
        <v>3597</v>
      </c>
      <c r="J66" s="87" t="s">
        <v>30</v>
      </c>
      <c r="K66" s="170"/>
      <c r="L66" s="170"/>
      <c r="M66" s="169" t="s">
        <v>188</v>
      </c>
      <c r="N66" s="169" t="s">
        <v>3701</v>
      </c>
      <c r="O66" s="170" t="s">
        <v>246</v>
      </c>
      <c r="P66" s="170" t="s">
        <v>246</v>
      </c>
      <c r="Q66" s="170"/>
      <c r="R66" s="170"/>
      <c r="S66" s="176">
        <v>43496</v>
      </c>
      <c r="T66" s="170"/>
      <c r="U66" s="170"/>
      <c r="V66" s="169">
        <v>1869.36</v>
      </c>
      <c r="W66" s="172"/>
      <c r="X66" s="169"/>
      <c r="Y66" s="173"/>
      <c r="Z66" s="172">
        <v>1869.36</v>
      </c>
      <c r="AA66" s="169" t="s">
        <v>39</v>
      </c>
      <c r="AB66" s="174"/>
    </row>
    <row r="67" spans="1:28" ht="15.75" customHeight="1" x14ac:dyDescent="0.2">
      <c r="A67" s="168"/>
      <c r="B67" s="169" t="s">
        <v>246</v>
      </c>
      <c r="C67" s="169" t="s">
        <v>604</v>
      </c>
      <c r="D67" s="170" t="s">
        <v>1694</v>
      </c>
      <c r="E67" s="170" t="s">
        <v>1795</v>
      </c>
      <c r="F67" s="170"/>
      <c r="G67" s="170" t="s">
        <v>185</v>
      </c>
      <c r="H67" s="169" t="s">
        <v>2462</v>
      </c>
      <c r="I67" s="171" t="s">
        <v>246</v>
      </c>
      <c r="J67" s="87" t="s">
        <v>30</v>
      </c>
      <c r="K67" s="170"/>
      <c r="L67" s="170"/>
      <c r="M67" s="169" t="s">
        <v>188</v>
      </c>
      <c r="N67" s="169" t="s">
        <v>3702</v>
      </c>
      <c r="O67" s="170" t="s">
        <v>246</v>
      </c>
      <c r="P67" s="170" t="s">
        <v>246</v>
      </c>
      <c r="Q67" s="170"/>
      <c r="R67" s="170"/>
      <c r="S67" s="176">
        <v>43503</v>
      </c>
      <c r="T67" s="170"/>
      <c r="U67" s="170"/>
      <c r="V67" s="169">
        <v>1829.78</v>
      </c>
      <c r="W67" s="172"/>
      <c r="X67" s="169"/>
      <c r="Y67" s="173"/>
      <c r="Z67" s="172">
        <v>1829.78</v>
      </c>
      <c r="AA67" s="169" t="s">
        <v>246</v>
      </c>
      <c r="AB67" s="174"/>
    </row>
    <row r="68" spans="1:28" ht="15.75" customHeight="1" x14ac:dyDescent="0.2">
      <c r="A68" s="168"/>
      <c r="B68" s="169" t="s">
        <v>246</v>
      </c>
      <c r="C68" s="169" t="s">
        <v>246</v>
      </c>
      <c r="D68" s="170" t="s">
        <v>1694</v>
      </c>
      <c r="E68" s="170" t="s">
        <v>1791</v>
      </c>
      <c r="F68" s="170"/>
      <c r="G68" s="170" t="s">
        <v>185</v>
      </c>
      <c r="H68" s="169" t="s">
        <v>2463</v>
      </c>
      <c r="I68" s="171" t="s">
        <v>246</v>
      </c>
      <c r="J68" s="87" t="s">
        <v>30</v>
      </c>
      <c r="K68" s="170"/>
      <c r="L68" s="170"/>
      <c r="M68" s="169" t="s">
        <v>188</v>
      </c>
      <c r="N68" s="169" t="s">
        <v>3689</v>
      </c>
      <c r="O68" s="170" t="s">
        <v>246</v>
      </c>
      <c r="P68" s="170" t="s">
        <v>246</v>
      </c>
      <c r="Q68" s="170"/>
      <c r="R68" s="170"/>
      <c r="S68" s="176">
        <v>43510</v>
      </c>
      <c r="T68" s="170"/>
      <c r="U68" s="170"/>
      <c r="V68" s="169">
        <v>2798.62</v>
      </c>
      <c r="W68" s="172"/>
      <c r="X68" s="169"/>
      <c r="Y68" s="173"/>
      <c r="Z68" s="172">
        <v>2798.62</v>
      </c>
      <c r="AA68" s="169" t="s">
        <v>246</v>
      </c>
      <c r="AB68" s="174"/>
    </row>
    <row r="69" spans="1:28" ht="15.75" customHeight="1" x14ac:dyDescent="0.2">
      <c r="A69" s="168"/>
      <c r="B69" s="169" t="s">
        <v>246</v>
      </c>
      <c r="C69" s="169" t="s">
        <v>605</v>
      </c>
      <c r="D69" s="170" t="s">
        <v>1695</v>
      </c>
      <c r="E69" s="170" t="s">
        <v>1797</v>
      </c>
      <c r="F69" s="170"/>
      <c r="G69" s="170" t="s">
        <v>185</v>
      </c>
      <c r="H69" s="169" t="s">
        <v>2464</v>
      </c>
      <c r="I69" s="171" t="s">
        <v>3588</v>
      </c>
      <c r="J69" s="87" t="s">
        <v>30</v>
      </c>
      <c r="K69" s="170"/>
      <c r="L69" s="170"/>
      <c r="M69" s="169" t="s">
        <v>188</v>
      </c>
      <c r="N69" s="169" t="s">
        <v>3703</v>
      </c>
      <c r="O69" s="170" t="s">
        <v>246</v>
      </c>
      <c r="P69" s="170" t="s">
        <v>246</v>
      </c>
      <c r="Q69" s="170"/>
      <c r="R69" s="170"/>
      <c r="S69" s="176">
        <v>43209</v>
      </c>
      <c r="T69" s="170"/>
      <c r="U69" s="170"/>
      <c r="V69" s="169">
        <v>1685.71</v>
      </c>
      <c r="W69" s="172">
        <v>1063</v>
      </c>
      <c r="X69" s="169"/>
      <c r="Y69" s="173"/>
      <c r="Z69" s="172">
        <v>1685.71</v>
      </c>
      <c r="AA69" s="169" t="s">
        <v>39</v>
      </c>
      <c r="AB69" s="174"/>
    </row>
    <row r="70" spans="1:28" ht="15.75" customHeight="1" x14ac:dyDescent="0.2">
      <c r="A70" s="168"/>
      <c r="B70" s="169" t="s">
        <v>251</v>
      </c>
      <c r="C70" s="169" t="s">
        <v>606</v>
      </c>
      <c r="D70" s="170" t="s">
        <v>1696</v>
      </c>
      <c r="E70" s="170" t="s">
        <v>1798</v>
      </c>
      <c r="F70" s="170"/>
      <c r="G70" s="170" t="s">
        <v>185</v>
      </c>
      <c r="H70" s="169" t="s">
        <v>2465</v>
      </c>
      <c r="I70" s="171" t="s">
        <v>3589</v>
      </c>
      <c r="J70" s="87" t="s">
        <v>30</v>
      </c>
      <c r="K70" s="170"/>
      <c r="L70" s="170"/>
      <c r="M70" s="169" t="s">
        <v>184</v>
      </c>
      <c r="N70" s="169" t="s">
        <v>3704</v>
      </c>
      <c r="O70" s="170" t="s">
        <v>246</v>
      </c>
      <c r="P70" s="170" t="s">
        <v>246</v>
      </c>
      <c r="Q70" s="170"/>
      <c r="R70" s="170"/>
      <c r="S70" s="176">
        <v>43321</v>
      </c>
      <c r="T70" s="170"/>
      <c r="U70" s="170"/>
      <c r="V70" s="169">
        <v>1827.16</v>
      </c>
      <c r="W70" s="172">
        <v>1247.06</v>
      </c>
      <c r="X70" s="169"/>
      <c r="Y70" s="173"/>
      <c r="Z70" s="172">
        <v>1827.16</v>
      </c>
      <c r="AA70" s="169" t="s">
        <v>39</v>
      </c>
      <c r="AB70" s="174"/>
    </row>
    <row r="71" spans="1:28" ht="15.75" customHeight="1" x14ac:dyDescent="0.2">
      <c r="A71" s="168"/>
      <c r="B71" s="169" t="s">
        <v>252</v>
      </c>
      <c r="C71" s="169" t="s">
        <v>607</v>
      </c>
      <c r="D71" s="170" t="s">
        <v>1696</v>
      </c>
      <c r="E71" s="170" t="s">
        <v>1798</v>
      </c>
      <c r="F71" s="170"/>
      <c r="G71" s="170" t="s">
        <v>185</v>
      </c>
      <c r="H71" s="169" t="s">
        <v>2466</v>
      </c>
      <c r="I71" s="171" t="s">
        <v>3589</v>
      </c>
      <c r="J71" s="87" t="s">
        <v>30</v>
      </c>
      <c r="K71" s="170"/>
      <c r="L71" s="170"/>
      <c r="M71" s="169" t="s">
        <v>184</v>
      </c>
      <c r="N71" s="169" t="s">
        <v>3705</v>
      </c>
      <c r="O71" s="170" t="s">
        <v>246</v>
      </c>
      <c r="P71" s="170" t="s">
        <v>246</v>
      </c>
      <c r="Q71" s="170"/>
      <c r="R71" s="170"/>
      <c r="S71" s="176">
        <v>43370</v>
      </c>
      <c r="T71" s="170"/>
      <c r="U71" s="170"/>
      <c r="V71" s="169">
        <v>1846.99</v>
      </c>
      <c r="W71" s="172">
        <v>738.79</v>
      </c>
      <c r="X71" s="169"/>
      <c r="Y71" s="173"/>
      <c r="Z71" s="172">
        <v>1846.99</v>
      </c>
      <c r="AA71" s="169" t="s">
        <v>39</v>
      </c>
      <c r="AB71" s="174"/>
    </row>
    <row r="72" spans="1:28" ht="15.75" customHeight="1" x14ac:dyDescent="0.2">
      <c r="A72" s="168"/>
      <c r="B72" s="169" t="s">
        <v>253</v>
      </c>
      <c r="C72" s="169" t="s">
        <v>608</v>
      </c>
      <c r="D72" s="170" t="s">
        <v>1696</v>
      </c>
      <c r="E72" s="170" t="s">
        <v>1798</v>
      </c>
      <c r="F72" s="170"/>
      <c r="G72" s="170" t="s">
        <v>185</v>
      </c>
      <c r="H72" s="169" t="s">
        <v>2467</v>
      </c>
      <c r="I72" s="171" t="s">
        <v>3580</v>
      </c>
      <c r="J72" s="87" t="s">
        <v>30</v>
      </c>
      <c r="K72" s="170"/>
      <c r="L72" s="170"/>
      <c r="M72" s="169" t="s">
        <v>3631</v>
      </c>
      <c r="N72" s="169" t="s">
        <v>3706</v>
      </c>
      <c r="O72" s="170" t="s">
        <v>246</v>
      </c>
      <c r="P72" s="170" t="s">
        <v>246</v>
      </c>
      <c r="Q72" s="170"/>
      <c r="R72" s="170"/>
      <c r="S72" s="176">
        <v>43398</v>
      </c>
      <c r="T72" s="170"/>
      <c r="U72" s="170"/>
      <c r="V72" s="169">
        <v>1391.46</v>
      </c>
      <c r="W72" s="172">
        <v>1937.39</v>
      </c>
      <c r="X72" s="169"/>
      <c r="Y72" s="173"/>
      <c r="Z72" s="172">
        <v>1391.46</v>
      </c>
      <c r="AA72" s="169" t="s">
        <v>39</v>
      </c>
      <c r="AB72" s="174"/>
    </row>
    <row r="73" spans="1:28" ht="15.75" customHeight="1" x14ac:dyDescent="0.2">
      <c r="A73" s="168"/>
      <c r="B73" s="169" t="s">
        <v>254</v>
      </c>
      <c r="C73" s="169" t="s">
        <v>609</v>
      </c>
      <c r="D73" s="170" t="s">
        <v>1697</v>
      </c>
      <c r="E73" s="170" t="s">
        <v>1799</v>
      </c>
      <c r="F73" s="170"/>
      <c r="G73" s="170" t="s">
        <v>185</v>
      </c>
      <c r="H73" s="169" t="s">
        <v>2468</v>
      </c>
      <c r="I73" s="171" t="s">
        <v>3591</v>
      </c>
      <c r="J73" s="87" t="s">
        <v>30</v>
      </c>
      <c r="K73" s="170" t="s">
        <v>31</v>
      </c>
      <c r="L73" s="170"/>
      <c r="M73" s="169" t="s">
        <v>184</v>
      </c>
      <c r="N73" s="169" t="s">
        <v>3707</v>
      </c>
      <c r="O73" s="170" t="s">
        <v>37</v>
      </c>
      <c r="P73" s="170" t="s">
        <v>4420</v>
      </c>
      <c r="Q73" s="170"/>
      <c r="R73" s="170"/>
      <c r="S73" s="176">
        <v>43370</v>
      </c>
      <c r="T73" s="170"/>
      <c r="U73" s="170"/>
      <c r="V73" s="169">
        <v>4109.58</v>
      </c>
      <c r="W73" s="172"/>
      <c r="X73" s="169"/>
      <c r="Y73" s="173">
        <v>2054.79</v>
      </c>
      <c r="Z73" s="172">
        <v>2054.79</v>
      </c>
      <c r="AA73" s="169" t="s">
        <v>39</v>
      </c>
      <c r="AB73" s="174"/>
    </row>
    <row r="74" spans="1:28" ht="15.75" customHeight="1" x14ac:dyDescent="0.2">
      <c r="A74" s="168"/>
      <c r="B74" s="169" t="s">
        <v>255</v>
      </c>
      <c r="C74" s="169" t="s">
        <v>610</v>
      </c>
      <c r="D74" s="170" t="s">
        <v>1698</v>
      </c>
      <c r="E74" s="170" t="s">
        <v>1800</v>
      </c>
      <c r="F74" s="170"/>
      <c r="G74" s="170" t="s">
        <v>185</v>
      </c>
      <c r="H74" s="169" t="s">
        <v>2469</v>
      </c>
      <c r="I74" s="171" t="s">
        <v>3587</v>
      </c>
      <c r="J74" s="87" t="s">
        <v>30</v>
      </c>
      <c r="K74" s="170"/>
      <c r="L74" s="170"/>
      <c r="M74" s="169" t="s">
        <v>184</v>
      </c>
      <c r="N74" s="169" t="s">
        <v>3708</v>
      </c>
      <c r="O74" s="170" t="s">
        <v>246</v>
      </c>
      <c r="P74" s="170" t="s">
        <v>246</v>
      </c>
      <c r="Q74" s="170"/>
      <c r="R74" s="170"/>
      <c r="S74" s="176">
        <v>43251</v>
      </c>
      <c r="T74" s="170"/>
      <c r="U74" s="170"/>
      <c r="V74" s="169">
        <v>2589.06</v>
      </c>
      <c r="W74" s="172">
        <v>282.77</v>
      </c>
      <c r="X74" s="169"/>
      <c r="Y74" s="173"/>
      <c r="Z74" s="172">
        <v>2589.06</v>
      </c>
      <c r="AA74" s="169" t="s">
        <v>39</v>
      </c>
      <c r="AB74" s="174"/>
    </row>
    <row r="75" spans="1:28" ht="15.75" customHeight="1" x14ac:dyDescent="0.2">
      <c r="A75" s="168"/>
      <c r="B75" s="169" t="s">
        <v>256</v>
      </c>
      <c r="C75" s="169" t="s">
        <v>611</v>
      </c>
      <c r="D75" s="170" t="s">
        <v>1698</v>
      </c>
      <c r="E75" s="170" t="s">
        <v>1801</v>
      </c>
      <c r="F75" s="170"/>
      <c r="G75" s="170" t="s">
        <v>185</v>
      </c>
      <c r="H75" s="169" t="s">
        <v>2470</v>
      </c>
      <c r="I75" s="171" t="s">
        <v>3592</v>
      </c>
      <c r="J75" s="87" t="s">
        <v>30</v>
      </c>
      <c r="K75" s="170"/>
      <c r="L75" s="170"/>
      <c r="M75" s="169" t="s">
        <v>184</v>
      </c>
      <c r="N75" s="169" t="s">
        <v>3709</v>
      </c>
      <c r="O75" s="170" t="s">
        <v>246</v>
      </c>
      <c r="P75" s="170" t="s">
        <v>246</v>
      </c>
      <c r="Q75" s="170"/>
      <c r="R75" s="170"/>
      <c r="S75" s="176">
        <v>43433</v>
      </c>
      <c r="T75" s="170"/>
      <c r="U75" s="170"/>
      <c r="V75" s="169">
        <v>2294.34</v>
      </c>
      <c r="W75" s="172"/>
      <c r="X75" s="169"/>
      <c r="Y75" s="173"/>
      <c r="Z75" s="172">
        <v>2294.34</v>
      </c>
      <c r="AA75" s="169" t="s">
        <v>39</v>
      </c>
      <c r="AB75" s="174"/>
    </row>
    <row r="76" spans="1:28" ht="15.75" customHeight="1" x14ac:dyDescent="0.2">
      <c r="A76" s="168"/>
      <c r="B76" s="169" t="s">
        <v>246</v>
      </c>
      <c r="C76" s="169" t="s">
        <v>612</v>
      </c>
      <c r="D76" s="170" t="s">
        <v>1698</v>
      </c>
      <c r="E76" s="170" t="s">
        <v>1802</v>
      </c>
      <c r="F76" s="170"/>
      <c r="G76" s="170" t="s">
        <v>185</v>
      </c>
      <c r="H76" s="169" t="s">
        <v>2471</v>
      </c>
      <c r="I76" s="171" t="s">
        <v>246</v>
      </c>
      <c r="J76" s="87" t="s">
        <v>30</v>
      </c>
      <c r="K76" s="170"/>
      <c r="L76" s="170"/>
      <c r="M76" s="169" t="s">
        <v>184</v>
      </c>
      <c r="N76" s="169" t="s">
        <v>3710</v>
      </c>
      <c r="O76" s="170" t="s">
        <v>246</v>
      </c>
      <c r="P76" s="170" t="s">
        <v>246</v>
      </c>
      <c r="Q76" s="170"/>
      <c r="R76" s="170"/>
      <c r="S76" s="176">
        <v>43510</v>
      </c>
      <c r="T76" s="170"/>
      <c r="U76" s="170"/>
      <c r="V76" s="169">
        <v>2404.31</v>
      </c>
      <c r="W76" s="172"/>
      <c r="X76" s="169"/>
      <c r="Y76" s="173"/>
      <c r="Z76" s="172">
        <v>2404.31</v>
      </c>
      <c r="AA76" s="169" t="s">
        <v>246</v>
      </c>
      <c r="AB76" s="174"/>
    </row>
    <row r="77" spans="1:28" ht="15.75" customHeight="1" x14ac:dyDescent="0.2">
      <c r="A77" s="168"/>
      <c r="B77" s="169" t="s">
        <v>257</v>
      </c>
      <c r="C77" s="169" t="s">
        <v>613</v>
      </c>
      <c r="D77" s="170" t="s">
        <v>1698</v>
      </c>
      <c r="E77" s="170" t="s">
        <v>1803</v>
      </c>
      <c r="F77" s="170"/>
      <c r="G77" s="170" t="s">
        <v>185</v>
      </c>
      <c r="H77" s="169" t="s">
        <v>2472</v>
      </c>
      <c r="I77" s="171" t="s">
        <v>3600</v>
      </c>
      <c r="J77" s="87" t="s">
        <v>30</v>
      </c>
      <c r="K77" s="170"/>
      <c r="L77" s="170"/>
      <c r="M77" s="169" t="s">
        <v>184</v>
      </c>
      <c r="N77" s="169" t="s">
        <v>3711</v>
      </c>
      <c r="O77" s="170" t="s">
        <v>246</v>
      </c>
      <c r="P77" s="170" t="s">
        <v>246</v>
      </c>
      <c r="Q77" s="170"/>
      <c r="R77" s="170"/>
      <c r="S77" s="176">
        <v>43160</v>
      </c>
      <c r="T77" s="170"/>
      <c r="U77" s="170"/>
      <c r="V77" s="169">
        <v>2111.29</v>
      </c>
      <c r="W77" s="172"/>
      <c r="X77" s="169"/>
      <c r="Y77" s="173"/>
      <c r="Z77" s="172">
        <v>2111.29</v>
      </c>
      <c r="AA77" s="169" t="s">
        <v>39</v>
      </c>
      <c r="AB77" s="174"/>
    </row>
    <row r="78" spans="1:28" ht="15.75" customHeight="1" x14ac:dyDescent="0.2">
      <c r="A78" s="168"/>
      <c r="B78" s="169" t="s">
        <v>246</v>
      </c>
      <c r="C78" s="169" t="s">
        <v>614</v>
      </c>
      <c r="D78" s="170" t="s">
        <v>1699</v>
      </c>
      <c r="E78" s="170" t="s">
        <v>1804</v>
      </c>
      <c r="F78" s="170"/>
      <c r="G78" s="170" t="s">
        <v>185</v>
      </c>
      <c r="H78" s="169" t="s">
        <v>2473</v>
      </c>
      <c r="I78" s="171" t="s">
        <v>3587</v>
      </c>
      <c r="J78" s="87" t="s">
        <v>30</v>
      </c>
      <c r="K78" s="170"/>
      <c r="L78" s="170"/>
      <c r="M78" s="169" t="s">
        <v>188</v>
      </c>
      <c r="N78" s="169" t="s">
        <v>3712</v>
      </c>
      <c r="O78" s="170" t="s">
        <v>246</v>
      </c>
      <c r="P78" s="170" t="s">
        <v>246</v>
      </c>
      <c r="Q78" s="170"/>
      <c r="R78" s="170"/>
      <c r="S78" s="176">
        <v>43284</v>
      </c>
      <c r="T78" s="170"/>
      <c r="U78" s="170"/>
      <c r="V78" s="169">
        <v>1337.8</v>
      </c>
      <c r="W78" s="172"/>
      <c r="X78" s="169"/>
      <c r="Y78" s="173"/>
      <c r="Z78" s="172">
        <v>1337.8</v>
      </c>
      <c r="AA78" s="169" t="s">
        <v>39</v>
      </c>
      <c r="AB78" s="174"/>
    </row>
    <row r="79" spans="1:28" ht="15.75" customHeight="1" x14ac:dyDescent="0.2">
      <c r="A79" s="168"/>
      <c r="B79" s="169" t="s">
        <v>246</v>
      </c>
      <c r="C79" s="169" t="s">
        <v>615</v>
      </c>
      <c r="D79" s="170" t="s">
        <v>1700</v>
      </c>
      <c r="E79" s="170" t="s">
        <v>1805</v>
      </c>
      <c r="F79" s="170"/>
      <c r="G79" s="170" t="s">
        <v>35</v>
      </c>
      <c r="H79" s="169" t="s">
        <v>2474</v>
      </c>
      <c r="I79" s="171" t="s">
        <v>3601</v>
      </c>
      <c r="J79" s="87" t="s">
        <v>30</v>
      </c>
      <c r="K79" s="170"/>
      <c r="L79" s="170"/>
      <c r="M79" s="169" t="s">
        <v>188</v>
      </c>
      <c r="N79" s="169" t="s">
        <v>3713</v>
      </c>
      <c r="O79" s="170" t="s">
        <v>246</v>
      </c>
      <c r="P79" s="170" t="s">
        <v>246</v>
      </c>
      <c r="Q79" s="170"/>
      <c r="R79" s="170"/>
      <c r="S79" s="176">
        <v>43237</v>
      </c>
      <c r="T79" s="170"/>
      <c r="U79" s="170"/>
      <c r="V79" s="169">
        <v>619.38</v>
      </c>
      <c r="W79" s="172"/>
      <c r="X79" s="169"/>
      <c r="Y79" s="173"/>
      <c r="Z79" s="172">
        <v>619.38</v>
      </c>
      <c r="AA79" s="169" t="s">
        <v>39</v>
      </c>
      <c r="AB79" s="174"/>
    </row>
    <row r="80" spans="1:28" ht="15.75" customHeight="1" x14ac:dyDescent="0.2">
      <c r="A80" s="168"/>
      <c r="B80" s="169" t="s">
        <v>246</v>
      </c>
      <c r="C80" s="169" t="s">
        <v>616</v>
      </c>
      <c r="D80" s="170" t="s">
        <v>1700</v>
      </c>
      <c r="E80" s="170" t="s">
        <v>1806</v>
      </c>
      <c r="F80" s="170"/>
      <c r="G80" s="170" t="s">
        <v>35</v>
      </c>
      <c r="H80" s="169" t="s">
        <v>2475</v>
      </c>
      <c r="I80" s="171" t="s">
        <v>3602</v>
      </c>
      <c r="J80" s="87" t="s">
        <v>30</v>
      </c>
      <c r="K80" s="170"/>
      <c r="L80" s="170"/>
      <c r="M80" s="169" t="s">
        <v>32</v>
      </c>
      <c r="N80" s="169" t="s">
        <v>3714</v>
      </c>
      <c r="O80" s="170" t="s">
        <v>246</v>
      </c>
      <c r="P80" s="170" t="s">
        <v>246</v>
      </c>
      <c r="Q80" s="170"/>
      <c r="R80" s="170"/>
      <c r="S80" s="176">
        <v>43244</v>
      </c>
      <c r="T80" s="170"/>
      <c r="U80" s="170"/>
      <c r="V80" s="169">
        <v>803.54</v>
      </c>
      <c r="W80" s="172"/>
      <c r="X80" s="169"/>
      <c r="Y80" s="173"/>
      <c r="Z80" s="172">
        <v>803.54</v>
      </c>
      <c r="AA80" s="169" t="s">
        <v>39</v>
      </c>
      <c r="AB80" s="174"/>
    </row>
    <row r="81" spans="1:28" ht="15.75" customHeight="1" x14ac:dyDescent="0.2">
      <c r="A81" s="168"/>
      <c r="B81" s="169" t="s">
        <v>246</v>
      </c>
      <c r="C81" s="169" t="s">
        <v>617</v>
      </c>
      <c r="D81" s="170" t="s">
        <v>1700</v>
      </c>
      <c r="E81" s="170" t="s">
        <v>1807</v>
      </c>
      <c r="F81" s="170"/>
      <c r="G81" s="170" t="s">
        <v>185</v>
      </c>
      <c r="H81" s="169" t="s">
        <v>2476</v>
      </c>
      <c r="I81" s="171" t="s">
        <v>3594</v>
      </c>
      <c r="J81" s="87" t="s">
        <v>30</v>
      </c>
      <c r="K81" s="170"/>
      <c r="L81" s="170"/>
      <c r="M81" s="169" t="s">
        <v>186</v>
      </c>
      <c r="N81" s="169" t="s">
        <v>3715</v>
      </c>
      <c r="O81" s="170" t="s">
        <v>246</v>
      </c>
      <c r="P81" s="170" t="s">
        <v>246</v>
      </c>
      <c r="Q81" s="170"/>
      <c r="R81" s="170"/>
      <c r="S81" s="176">
        <v>43356</v>
      </c>
      <c r="T81" s="170"/>
      <c r="U81" s="170"/>
      <c r="V81" s="169">
        <v>1567.38</v>
      </c>
      <c r="W81" s="172"/>
      <c r="X81" s="169"/>
      <c r="Y81" s="173"/>
      <c r="Z81" s="172">
        <v>1567.38</v>
      </c>
      <c r="AA81" s="169" t="s">
        <v>39</v>
      </c>
      <c r="AB81" s="174"/>
    </row>
    <row r="82" spans="1:28" ht="15.75" customHeight="1" x14ac:dyDescent="0.2">
      <c r="A82" s="168"/>
      <c r="B82" s="169" t="s">
        <v>246</v>
      </c>
      <c r="C82" s="169" t="s">
        <v>618</v>
      </c>
      <c r="D82" s="170" t="s">
        <v>1700</v>
      </c>
      <c r="E82" s="170" t="s">
        <v>1808</v>
      </c>
      <c r="F82" s="170"/>
      <c r="G82" s="170" t="s">
        <v>35</v>
      </c>
      <c r="H82" s="169" t="s">
        <v>2477</v>
      </c>
      <c r="I82" s="171" t="s">
        <v>3592</v>
      </c>
      <c r="J82" s="87" t="s">
        <v>30</v>
      </c>
      <c r="K82" s="170"/>
      <c r="L82" s="170"/>
      <c r="M82" s="169" t="s">
        <v>188</v>
      </c>
      <c r="N82" s="169" t="s">
        <v>3716</v>
      </c>
      <c r="O82" s="170" t="s">
        <v>246</v>
      </c>
      <c r="P82" s="170" t="s">
        <v>246</v>
      </c>
      <c r="Q82" s="170"/>
      <c r="R82" s="170"/>
      <c r="S82" s="176">
        <v>43384</v>
      </c>
      <c r="T82" s="170"/>
      <c r="U82" s="170"/>
      <c r="V82" s="169">
        <v>649.08000000000004</v>
      </c>
      <c r="W82" s="172"/>
      <c r="X82" s="169"/>
      <c r="Y82" s="173"/>
      <c r="Z82" s="172">
        <v>649.08000000000004</v>
      </c>
      <c r="AA82" s="169" t="s">
        <v>39</v>
      </c>
      <c r="AB82" s="174"/>
    </row>
    <row r="83" spans="1:28" ht="15.75" customHeight="1" x14ac:dyDescent="0.2">
      <c r="A83" s="168"/>
      <c r="B83" s="169" t="s">
        <v>246</v>
      </c>
      <c r="C83" s="169" t="s">
        <v>619</v>
      </c>
      <c r="D83" s="170" t="s">
        <v>1700</v>
      </c>
      <c r="E83" s="170" t="s">
        <v>1809</v>
      </c>
      <c r="F83" s="170"/>
      <c r="G83" s="170" t="s">
        <v>185</v>
      </c>
      <c r="H83" s="169" t="s">
        <v>2478</v>
      </c>
      <c r="I83" s="171" t="s">
        <v>3592</v>
      </c>
      <c r="J83" s="87" t="s">
        <v>30</v>
      </c>
      <c r="K83" s="170"/>
      <c r="L83" s="170"/>
      <c r="M83" s="169" t="s">
        <v>188</v>
      </c>
      <c r="N83" s="169" t="s">
        <v>3717</v>
      </c>
      <c r="O83" s="170" t="s">
        <v>246</v>
      </c>
      <c r="P83" s="170" t="s">
        <v>246</v>
      </c>
      <c r="Q83" s="170"/>
      <c r="R83" s="170"/>
      <c r="S83" s="176">
        <v>43391</v>
      </c>
      <c r="T83" s="170"/>
      <c r="U83" s="170"/>
      <c r="V83" s="169">
        <v>636.97</v>
      </c>
      <c r="W83" s="172"/>
      <c r="X83" s="169"/>
      <c r="Y83" s="173"/>
      <c r="Z83" s="172">
        <v>636.97</v>
      </c>
      <c r="AA83" s="169" t="s">
        <v>39</v>
      </c>
      <c r="AB83" s="174"/>
    </row>
    <row r="84" spans="1:28" ht="15.75" customHeight="1" x14ac:dyDescent="0.2">
      <c r="A84" s="168"/>
      <c r="B84" s="169" t="s">
        <v>246</v>
      </c>
      <c r="C84" s="169" t="s">
        <v>246</v>
      </c>
      <c r="D84" s="170" t="s">
        <v>1700</v>
      </c>
      <c r="E84" s="170" t="s">
        <v>1810</v>
      </c>
      <c r="F84" s="170"/>
      <c r="G84" s="170" t="s">
        <v>35</v>
      </c>
      <c r="H84" s="169" t="s">
        <v>2479</v>
      </c>
      <c r="I84" s="171" t="s">
        <v>246</v>
      </c>
      <c r="J84" s="87" t="s">
        <v>30</v>
      </c>
      <c r="K84" s="170"/>
      <c r="L84" s="170"/>
      <c r="M84" s="169" t="s">
        <v>188</v>
      </c>
      <c r="N84" s="169" t="s">
        <v>3671</v>
      </c>
      <c r="O84" s="170" t="s">
        <v>246</v>
      </c>
      <c r="P84" s="170" t="s">
        <v>246</v>
      </c>
      <c r="Q84" s="170"/>
      <c r="R84" s="170"/>
      <c r="S84" s="176">
        <v>43496</v>
      </c>
      <c r="T84" s="170"/>
      <c r="U84" s="170"/>
      <c r="V84" s="169">
        <v>635.98</v>
      </c>
      <c r="W84" s="172"/>
      <c r="X84" s="169"/>
      <c r="Y84" s="173"/>
      <c r="Z84" s="172">
        <v>635.98</v>
      </c>
      <c r="AA84" s="169" t="s">
        <v>246</v>
      </c>
      <c r="AB84" s="174"/>
    </row>
    <row r="85" spans="1:28" ht="15.75" customHeight="1" x14ac:dyDescent="0.2">
      <c r="A85" s="168"/>
      <c r="B85" s="169" t="s">
        <v>246</v>
      </c>
      <c r="C85" s="169" t="s">
        <v>620</v>
      </c>
      <c r="D85" s="170" t="s">
        <v>1701</v>
      </c>
      <c r="E85" s="170" t="s">
        <v>1811</v>
      </c>
      <c r="F85" s="170"/>
      <c r="G85" s="170" t="s">
        <v>185</v>
      </c>
      <c r="H85" s="169" t="s">
        <v>2480</v>
      </c>
      <c r="I85" s="171" t="s">
        <v>3588</v>
      </c>
      <c r="J85" s="87" t="s">
        <v>30</v>
      </c>
      <c r="K85" s="170"/>
      <c r="L85" s="170"/>
      <c r="M85" s="169" t="s">
        <v>190</v>
      </c>
      <c r="N85" s="169" t="s">
        <v>3718</v>
      </c>
      <c r="O85" s="170" t="s">
        <v>246</v>
      </c>
      <c r="P85" s="170" t="s">
        <v>246</v>
      </c>
      <c r="Q85" s="170"/>
      <c r="R85" s="170"/>
      <c r="S85" s="176">
        <v>43307</v>
      </c>
      <c r="T85" s="170"/>
      <c r="U85" s="170"/>
      <c r="V85" s="169">
        <v>1369.15</v>
      </c>
      <c r="W85" s="172"/>
      <c r="X85" s="169"/>
      <c r="Y85" s="173"/>
      <c r="Z85" s="172">
        <v>1369.15</v>
      </c>
      <c r="AA85" s="169" t="s">
        <v>39</v>
      </c>
      <c r="AB85" s="174"/>
    </row>
    <row r="86" spans="1:28" ht="15.75" customHeight="1" x14ac:dyDescent="0.2">
      <c r="A86" s="168"/>
      <c r="B86" s="169" t="s">
        <v>258</v>
      </c>
      <c r="C86" s="169" t="s">
        <v>621</v>
      </c>
      <c r="D86" s="170" t="s">
        <v>1702</v>
      </c>
      <c r="E86" s="170" t="s">
        <v>1812</v>
      </c>
      <c r="F86" s="170"/>
      <c r="G86" s="170" t="s">
        <v>185</v>
      </c>
      <c r="H86" s="169" t="s">
        <v>2481</v>
      </c>
      <c r="I86" s="171" t="s">
        <v>3602</v>
      </c>
      <c r="J86" s="87" t="s">
        <v>30</v>
      </c>
      <c r="K86" s="170"/>
      <c r="L86" s="170"/>
      <c r="M86" s="169" t="s">
        <v>184</v>
      </c>
      <c r="N86" s="169" t="s">
        <v>3719</v>
      </c>
      <c r="O86" s="170" t="s">
        <v>246</v>
      </c>
      <c r="P86" s="170" t="s">
        <v>246</v>
      </c>
      <c r="Q86" s="170"/>
      <c r="R86" s="170"/>
      <c r="S86" s="176">
        <v>43206</v>
      </c>
      <c r="T86" s="170"/>
      <c r="U86" s="170"/>
      <c r="V86" s="169">
        <v>1499.4</v>
      </c>
      <c r="W86" s="172"/>
      <c r="X86" s="169" t="s">
        <v>147</v>
      </c>
      <c r="Y86" s="173"/>
      <c r="Z86" s="172">
        <v>1499.4</v>
      </c>
      <c r="AA86" s="169" t="s">
        <v>39</v>
      </c>
      <c r="AB86" s="174"/>
    </row>
    <row r="87" spans="1:28" ht="15.75" customHeight="1" x14ac:dyDescent="0.2">
      <c r="A87" s="168"/>
      <c r="B87" s="169" t="s">
        <v>259</v>
      </c>
      <c r="C87" s="169" t="s">
        <v>622</v>
      </c>
      <c r="D87" s="170" t="s">
        <v>1702</v>
      </c>
      <c r="E87" s="170" t="s">
        <v>1813</v>
      </c>
      <c r="F87" s="170"/>
      <c r="G87" s="170" t="s">
        <v>185</v>
      </c>
      <c r="H87" s="169" t="s">
        <v>2482</v>
      </c>
      <c r="I87" s="171" t="s">
        <v>3587</v>
      </c>
      <c r="J87" s="87" t="s">
        <v>30</v>
      </c>
      <c r="K87" s="170" t="s">
        <v>31</v>
      </c>
      <c r="L87" s="170"/>
      <c r="M87" s="169" t="s">
        <v>184</v>
      </c>
      <c r="N87" s="169" t="s">
        <v>3720</v>
      </c>
      <c r="O87" s="170" t="s">
        <v>4412</v>
      </c>
      <c r="P87" s="170" t="s">
        <v>4421</v>
      </c>
      <c r="Q87" s="170"/>
      <c r="R87" s="170"/>
      <c r="S87" s="176">
        <v>43222</v>
      </c>
      <c r="T87" s="170"/>
      <c r="U87" s="170"/>
      <c r="V87" s="169">
        <v>1397.4</v>
      </c>
      <c r="W87" s="172"/>
      <c r="X87" s="169" t="s">
        <v>147</v>
      </c>
      <c r="Y87" s="173">
        <v>698.7</v>
      </c>
      <c r="Z87" s="172">
        <v>698.7</v>
      </c>
      <c r="AA87" s="169" t="s">
        <v>39</v>
      </c>
      <c r="AB87" s="174"/>
    </row>
    <row r="88" spans="1:28" ht="15.75" customHeight="1" x14ac:dyDescent="0.2">
      <c r="A88" s="168"/>
      <c r="B88" s="169" t="s">
        <v>260</v>
      </c>
      <c r="C88" s="169" t="s">
        <v>623</v>
      </c>
      <c r="D88" s="170" t="s">
        <v>1702</v>
      </c>
      <c r="E88" s="170" t="s">
        <v>1814</v>
      </c>
      <c r="F88" s="170"/>
      <c r="G88" s="170" t="s">
        <v>185</v>
      </c>
      <c r="H88" s="169" t="s">
        <v>2483</v>
      </c>
      <c r="I88" s="171" t="s">
        <v>3587</v>
      </c>
      <c r="J88" s="87" t="s">
        <v>30</v>
      </c>
      <c r="K88" s="170" t="s">
        <v>31</v>
      </c>
      <c r="L88" s="170"/>
      <c r="M88" s="169" t="s">
        <v>184</v>
      </c>
      <c r="N88" s="169" t="s">
        <v>3721</v>
      </c>
      <c r="O88" s="170" t="s">
        <v>37</v>
      </c>
      <c r="P88" s="170" t="s">
        <v>4422</v>
      </c>
      <c r="Q88" s="170"/>
      <c r="R88" s="170"/>
      <c r="S88" s="176">
        <v>43236</v>
      </c>
      <c r="T88" s="170"/>
      <c r="U88" s="170"/>
      <c r="V88" s="169">
        <v>1397.4</v>
      </c>
      <c r="W88" s="172"/>
      <c r="X88" s="169" t="s">
        <v>147</v>
      </c>
      <c r="Y88" s="173">
        <v>698.7</v>
      </c>
      <c r="Z88" s="172">
        <v>698.7</v>
      </c>
      <c r="AA88" s="169" t="s">
        <v>39</v>
      </c>
      <c r="AB88" s="174"/>
    </row>
    <row r="89" spans="1:28" ht="15.75" customHeight="1" x14ac:dyDescent="0.2">
      <c r="A89" s="168"/>
      <c r="B89" s="169" t="s">
        <v>261</v>
      </c>
      <c r="C89" s="169" t="s">
        <v>624</v>
      </c>
      <c r="D89" s="170" t="s">
        <v>1702</v>
      </c>
      <c r="E89" s="170" t="s">
        <v>1815</v>
      </c>
      <c r="F89" s="170"/>
      <c r="G89" s="170" t="s">
        <v>185</v>
      </c>
      <c r="H89" s="169" t="s">
        <v>2484</v>
      </c>
      <c r="I89" s="171" t="s">
        <v>3587</v>
      </c>
      <c r="J89" s="87" t="s">
        <v>30</v>
      </c>
      <c r="K89" s="170" t="s">
        <v>31</v>
      </c>
      <c r="L89" s="170"/>
      <c r="M89" s="169" t="s">
        <v>184</v>
      </c>
      <c r="N89" s="169" t="s">
        <v>3722</v>
      </c>
      <c r="O89" s="170" t="s">
        <v>33</v>
      </c>
      <c r="P89" s="170" t="s">
        <v>4423</v>
      </c>
      <c r="Q89" s="170"/>
      <c r="R89" s="170"/>
      <c r="S89" s="176">
        <v>43248</v>
      </c>
      <c r="T89" s="170"/>
      <c r="U89" s="170"/>
      <c r="V89" s="169">
        <v>1815.6</v>
      </c>
      <c r="W89" s="172"/>
      <c r="X89" s="169" t="s">
        <v>147</v>
      </c>
      <c r="Y89" s="173">
        <v>907.8</v>
      </c>
      <c r="Z89" s="172">
        <v>907.8</v>
      </c>
      <c r="AA89" s="169" t="s">
        <v>39</v>
      </c>
      <c r="AB89" s="174"/>
    </row>
    <row r="90" spans="1:28" ht="15.75" customHeight="1" x14ac:dyDescent="0.2">
      <c r="A90" s="168"/>
      <c r="B90" s="169" t="s">
        <v>262</v>
      </c>
      <c r="C90" s="169" t="s">
        <v>625</v>
      </c>
      <c r="D90" s="170" t="s">
        <v>1702</v>
      </c>
      <c r="E90" s="170" t="s">
        <v>1816</v>
      </c>
      <c r="F90" s="170"/>
      <c r="G90" s="170" t="s">
        <v>185</v>
      </c>
      <c r="H90" s="169" t="s">
        <v>2485</v>
      </c>
      <c r="I90" s="171" t="s">
        <v>3588</v>
      </c>
      <c r="J90" s="87" t="s">
        <v>30</v>
      </c>
      <c r="K90" s="170" t="s">
        <v>31</v>
      </c>
      <c r="L90" s="170"/>
      <c r="M90" s="169" t="s">
        <v>184</v>
      </c>
      <c r="N90" s="169" t="s">
        <v>3723</v>
      </c>
      <c r="O90" s="170" t="s">
        <v>4413</v>
      </c>
      <c r="P90" s="170" t="s">
        <v>4424</v>
      </c>
      <c r="Q90" s="170"/>
      <c r="R90" s="170"/>
      <c r="S90" s="176">
        <v>43264</v>
      </c>
      <c r="T90" s="170"/>
      <c r="U90" s="170"/>
      <c r="V90" s="169">
        <v>1397.4</v>
      </c>
      <c r="W90" s="172"/>
      <c r="X90" s="169" t="s">
        <v>147</v>
      </c>
      <c r="Y90" s="173">
        <v>698.7</v>
      </c>
      <c r="Z90" s="172">
        <v>698.7</v>
      </c>
      <c r="AA90" s="169" t="s">
        <v>39</v>
      </c>
      <c r="AB90" s="174"/>
    </row>
    <row r="91" spans="1:28" ht="15.75" customHeight="1" x14ac:dyDescent="0.2">
      <c r="A91" s="168"/>
      <c r="B91" s="169" t="s">
        <v>263</v>
      </c>
      <c r="C91" s="169" t="s">
        <v>626</v>
      </c>
      <c r="D91" s="170" t="s">
        <v>1702</v>
      </c>
      <c r="E91" s="170" t="s">
        <v>1817</v>
      </c>
      <c r="F91" s="170"/>
      <c r="G91" s="170" t="s">
        <v>185</v>
      </c>
      <c r="H91" s="169" t="s">
        <v>2486</v>
      </c>
      <c r="I91" s="171" t="s">
        <v>3588</v>
      </c>
      <c r="J91" s="87" t="s">
        <v>30</v>
      </c>
      <c r="K91" s="170"/>
      <c r="L91" s="170"/>
      <c r="M91" s="169" t="s">
        <v>184</v>
      </c>
      <c r="N91" s="169" t="s">
        <v>3724</v>
      </c>
      <c r="O91" s="170" t="s">
        <v>246</v>
      </c>
      <c r="P91" s="170" t="s">
        <v>246</v>
      </c>
      <c r="Q91" s="170"/>
      <c r="R91" s="170"/>
      <c r="S91" s="176">
        <v>43264</v>
      </c>
      <c r="T91" s="170"/>
      <c r="U91" s="170"/>
      <c r="V91" s="169">
        <v>1417.8</v>
      </c>
      <c r="W91" s="172"/>
      <c r="X91" s="169" t="s">
        <v>147</v>
      </c>
      <c r="Y91" s="173"/>
      <c r="Z91" s="172">
        <v>1417.8</v>
      </c>
      <c r="AA91" s="169" t="s">
        <v>39</v>
      </c>
      <c r="AB91" s="174"/>
    </row>
    <row r="92" spans="1:28" ht="15.75" customHeight="1" x14ac:dyDescent="0.2">
      <c r="A92" s="168"/>
      <c r="B92" s="169" t="s">
        <v>246</v>
      </c>
      <c r="C92" s="169" t="s">
        <v>627</v>
      </c>
      <c r="D92" s="170" t="s">
        <v>1702</v>
      </c>
      <c r="E92" s="170" t="s">
        <v>1818</v>
      </c>
      <c r="F92" s="170"/>
      <c r="G92" s="170" t="s">
        <v>185</v>
      </c>
      <c r="H92" s="169" t="s">
        <v>2487</v>
      </c>
      <c r="I92" s="171" t="s">
        <v>3588</v>
      </c>
      <c r="J92" s="87" t="s">
        <v>30</v>
      </c>
      <c r="K92" s="170"/>
      <c r="L92" s="170"/>
      <c r="M92" s="169" t="s">
        <v>186</v>
      </c>
      <c r="N92" s="169" t="s">
        <v>3725</v>
      </c>
      <c r="O92" s="170" t="s">
        <v>246</v>
      </c>
      <c r="P92" s="170" t="s">
        <v>246</v>
      </c>
      <c r="Q92" s="170"/>
      <c r="R92" s="170"/>
      <c r="S92" s="176">
        <v>43266</v>
      </c>
      <c r="T92" s="170"/>
      <c r="U92" s="170"/>
      <c r="V92" s="169">
        <v>1448.4</v>
      </c>
      <c r="W92" s="172"/>
      <c r="X92" s="169" t="s">
        <v>147</v>
      </c>
      <c r="Y92" s="173"/>
      <c r="Z92" s="172">
        <v>1448.4</v>
      </c>
      <c r="AA92" s="169" t="s">
        <v>39</v>
      </c>
      <c r="AB92" s="174"/>
    </row>
    <row r="93" spans="1:28" ht="15.75" customHeight="1" x14ac:dyDescent="0.2">
      <c r="A93" s="168"/>
      <c r="B93" s="169" t="s">
        <v>264</v>
      </c>
      <c r="C93" s="169" t="s">
        <v>628</v>
      </c>
      <c r="D93" s="170" t="s">
        <v>1702</v>
      </c>
      <c r="E93" s="170" t="s">
        <v>1819</v>
      </c>
      <c r="F93" s="170"/>
      <c r="G93" s="170" t="s">
        <v>185</v>
      </c>
      <c r="H93" s="169" t="s">
        <v>2488</v>
      </c>
      <c r="I93" s="171" t="s">
        <v>3588</v>
      </c>
      <c r="J93" s="87" t="s">
        <v>30</v>
      </c>
      <c r="K93" s="170"/>
      <c r="L93" s="170"/>
      <c r="M93" s="169" t="s">
        <v>184</v>
      </c>
      <c r="N93" s="169" t="s">
        <v>3726</v>
      </c>
      <c r="O93" s="170" t="s">
        <v>246</v>
      </c>
      <c r="P93" s="170" t="s">
        <v>246</v>
      </c>
      <c r="Q93" s="170"/>
      <c r="R93" s="170"/>
      <c r="S93" s="176">
        <v>43278</v>
      </c>
      <c r="T93" s="170"/>
      <c r="U93" s="170"/>
      <c r="V93" s="169">
        <v>1397.4</v>
      </c>
      <c r="W93" s="172"/>
      <c r="X93" s="169" t="s">
        <v>147</v>
      </c>
      <c r="Y93" s="173"/>
      <c r="Z93" s="172">
        <v>1397.4</v>
      </c>
      <c r="AA93" s="169" t="s">
        <v>39</v>
      </c>
      <c r="AB93" s="174"/>
    </row>
    <row r="94" spans="1:28" ht="15.75" customHeight="1" x14ac:dyDescent="0.2">
      <c r="A94" s="168"/>
      <c r="B94" s="169" t="s">
        <v>265</v>
      </c>
      <c r="C94" s="169" t="s">
        <v>629</v>
      </c>
      <c r="D94" s="170" t="s">
        <v>1702</v>
      </c>
      <c r="E94" s="170" t="s">
        <v>1820</v>
      </c>
      <c r="F94" s="170"/>
      <c r="G94" s="170" t="s">
        <v>185</v>
      </c>
      <c r="H94" s="169" t="s">
        <v>2489</v>
      </c>
      <c r="I94" s="171" t="s">
        <v>3589</v>
      </c>
      <c r="J94" s="87" t="s">
        <v>30</v>
      </c>
      <c r="K94" s="170"/>
      <c r="L94" s="170"/>
      <c r="M94" s="169" t="s">
        <v>184</v>
      </c>
      <c r="N94" s="169" t="s">
        <v>3727</v>
      </c>
      <c r="O94" s="170" t="s">
        <v>246</v>
      </c>
      <c r="P94" s="170" t="s">
        <v>246</v>
      </c>
      <c r="Q94" s="170"/>
      <c r="R94" s="170"/>
      <c r="S94" s="176">
        <v>43294</v>
      </c>
      <c r="T94" s="170"/>
      <c r="U94" s="170"/>
      <c r="V94" s="169">
        <v>969</v>
      </c>
      <c r="W94" s="172"/>
      <c r="X94" s="169" t="s">
        <v>147</v>
      </c>
      <c r="Y94" s="173"/>
      <c r="Z94" s="172">
        <v>969</v>
      </c>
      <c r="AA94" s="169" t="s">
        <v>39</v>
      </c>
      <c r="AB94" s="174"/>
    </row>
    <row r="95" spans="1:28" ht="15.75" customHeight="1" x14ac:dyDescent="0.2">
      <c r="A95" s="168"/>
      <c r="B95" s="169" t="s">
        <v>246</v>
      </c>
      <c r="C95" s="169" t="s">
        <v>630</v>
      </c>
      <c r="D95" s="170" t="s">
        <v>1702</v>
      </c>
      <c r="E95" s="170" t="s">
        <v>1821</v>
      </c>
      <c r="F95" s="170"/>
      <c r="G95" s="170" t="s">
        <v>185</v>
      </c>
      <c r="H95" s="169" t="s">
        <v>2490</v>
      </c>
      <c r="I95" s="171" t="s">
        <v>3589</v>
      </c>
      <c r="J95" s="87" t="s">
        <v>30</v>
      </c>
      <c r="K95" s="170"/>
      <c r="L95" s="170"/>
      <c r="M95" s="169" t="s">
        <v>186</v>
      </c>
      <c r="N95" s="169" t="s">
        <v>3728</v>
      </c>
      <c r="O95" s="170" t="s">
        <v>246</v>
      </c>
      <c r="P95" s="170" t="s">
        <v>246</v>
      </c>
      <c r="Q95" s="170"/>
      <c r="R95" s="170"/>
      <c r="S95" s="176">
        <v>43309</v>
      </c>
      <c r="T95" s="170"/>
      <c r="U95" s="170"/>
      <c r="V95" s="169">
        <v>1397.4</v>
      </c>
      <c r="W95" s="172"/>
      <c r="X95" s="169" t="s">
        <v>147</v>
      </c>
      <c r="Y95" s="173"/>
      <c r="Z95" s="172">
        <v>1397.4</v>
      </c>
      <c r="AA95" s="169" t="s">
        <v>39</v>
      </c>
      <c r="AB95" s="174"/>
    </row>
    <row r="96" spans="1:28" ht="15.75" customHeight="1" x14ac:dyDescent="0.2">
      <c r="A96" s="168"/>
      <c r="B96" s="169" t="s">
        <v>266</v>
      </c>
      <c r="C96" s="169" t="s">
        <v>631</v>
      </c>
      <c r="D96" s="170" t="s">
        <v>1702</v>
      </c>
      <c r="E96" s="170" t="s">
        <v>1822</v>
      </c>
      <c r="F96" s="170"/>
      <c r="G96" s="170" t="s">
        <v>185</v>
      </c>
      <c r="H96" s="169" t="s">
        <v>2491</v>
      </c>
      <c r="I96" s="171" t="s">
        <v>3590</v>
      </c>
      <c r="J96" s="87" t="s">
        <v>30</v>
      </c>
      <c r="K96" s="170"/>
      <c r="L96" s="170"/>
      <c r="M96" s="169" t="s">
        <v>184</v>
      </c>
      <c r="N96" s="169" t="s">
        <v>3729</v>
      </c>
      <c r="O96" s="170" t="s">
        <v>246</v>
      </c>
      <c r="P96" s="170" t="s">
        <v>246</v>
      </c>
      <c r="Q96" s="170"/>
      <c r="R96" s="170"/>
      <c r="S96" s="176">
        <v>43328</v>
      </c>
      <c r="T96" s="170"/>
      <c r="U96" s="170"/>
      <c r="V96" s="169">
        <v>1417.8</v>
      </c>
      <c r="W96" s="172"/>
      <c r="X96" s="169" t="s">
        <v>147</v>
      </c>
      <c r="Y96" s="173"/>
      <c r="Z96" s="172">
        <v>1417.8</v>
      </c>
      <c r="AA96" s="169" t="s">
        <v>39</v>
      </c>
      <c r="AB96" s="174"/>
    </row>
    <row r="97" spans="1:28" ht="15.75" customHeight="1" x14ac:dyDescent="0.2">
      <c r="A97" s="168"/>
      <c r="B97" s="169" t="s">
        <v>267</v>
      </c>
      <c r="C97" s="169" t="s">
        <v>632</v>
      </c>
      <c r="D97" s="170" t="s">
        <v>1702</v>
      </c>
      <c r="E97" s="170" t="s">
        <v>1815</v>
      </c>
      <c r="F97" s="170"/>
      <c r="G97" s="170" t="s">
        <v>185</v>
      </c>
      <c r="H97" s="169" t="s">
        <v>2492</v>
      </c>
      <c r="I97" s="171" t="s">
        <v>3590</v>
      </c>
      <c r="J97" s="87" t="s">
        <v>30</v>
      </c>
      <c r="K97" s="170"/>
      <c r="L97" s="170"/>
      <c r="M97" s="169" t="s">
        <v>184</v>
      </c>
      <c r="N97" s="169" t="s">
        <v>3730</v>
      </c>
      <c r="O97" s="170" t="s">
        <v>33</v>
      </c>
      <c r="P97" s="170" t="s">
        <v>4425</v>
      </c>
      <c r="Q97" s="170"/>
      <c r="R97" s="170"/>
      <c r="S97" s="176">
        <v>43334</v>
      </c>
      <c r="T97" s="170"/>
      <c r="U97" s="170"/>
      <c r="V97" s="169">
        <v>1917.6</v>
      </c>
      <c r="W97" s="172"/>
      <c r="X97" s="169" t="s">
        <v>147</v>
      </c>
      <c r="Y97" s="173"/>
      <c r="Z97" s="172">
        <v>1917.6</v>
      </c>
      <c r="AA97" s="169" t="s">
        <v>39</v>
      </c>
      <c r="AB97" s="174"/>
    </row>
    <row r="98" spans="1:28" ht="15.75" customHeight="1" x14ac:dyDescent="0.2">
      <c r="A98" s="168"/>
      <c r="B98" s="169" t="s">
        <v>268</v>
      </c>
      <c r="C98" s="169" t="s">
        <v>633</v>
      </c>
      <c r="D98" s="170" t="s">
        <v>1702</v>
      </c>
      <c r="E98" s="170" t="s">
        <v>1819</v>
      </c>
      <c r="F98" s="170"/>
      <c r="G98" s="170" t="s">
        <v>185</v>
      </c>
      <c r="H98" s="169" t="s">
        <v>2493</v>
      </c>
      <c r="I98" s="171" t="s">
        <v>3590</v>
      </c>
      <c r="J98" s="87" t="s">
        <v>30</v>
      </c>
      <c r="K98" s="170"/>
      <c r="L98" s="170"/>
      <c r="M98" s="169" t="s">
        <v>184</v>
      </c>
      <c r="N98" s="169" t="s">
        <v>3731</v>
      </c>
      <c r="O98" s="170" t="s">
        <v>33</v>
      </c>
      <c r="P98" s="170" t="s">
        <v>4425</v>
      </c>
      <c r="Q98" s="170"/>
      <c r="R98" s="170"/>
      <c r="S98" s="176">
        <v>43341</v>
      </c>
      <c r="T98" s="170"/>
      <c r="U98" s="170"/>
      <c r="V98" s="169">
        <v>1397.4</v>
      </c>
      <c r="W98" s="172"/>
      <c r="X98" s="169" t="s">
        <v>147</v>
      </c>
      <c r="Y98" s="173"/>
      <c r="Z98" s="172">
        <v>1397.4</v>
      </c>
      <c r="AA98" s="169" t="s">
        <v>39</v>
      </c>
      <c r="AB98" s="174"/>
    </row>
    <row r="99" spans="1:28" ht="15.75" customHeight="1" x14ac:dyDescent="0.2">
      <c r="A99" s="168"/>
      <c r="B99" s="169" t="s">
        <v>269</v>
      </c>
      <c r="C99" s="169" t="s">
        <v>634</v>
      </c>
      <c r="D99" s="170" t="s">
        <v>1702</v>
      </c>
      <c r="E99" s="170" t="s">
        <v>1823</v>
      </c>
      <c r="F99" s="170"/>
      <c r="G99" s="170" t="s">
        <v>185</v>
      </c>
      <c r="H99" s="169" t="s">
        <v>2494</v>
      </c>
      <c r="I99" s="171" t="s">
        <v>3580</v>
      </c>
      <c r="J99" s="87" t="s">
        <v>30</v>
      </c>
      <c r="K99" s="170"/>
      <c r="L99" s="170"/>
      <c r="M99" s="169" t="s">
        <v>184</v>
      </c>
      <c r="N99" s="169" t="s">
        <v>3732</v>
      </c>
      <c r="O99" s="170" t="s">
        <v>246</v>
      </c>
      <c r="P99" s="170" t="s">
        <v>246</v>
      </c>
      <c r="Q99" s="170"/>
      <c r="R99" s="170"/>
      <c r="S99" s="176">
        <v>43355</v>
      </c>
      <c r="T99" s="170"/>
      <c r="U99" s="170"/>
      <c r="V99" s="169">
        <v>1397.4</v>
      </c>
      <c r="W99" s="172"/>
      <c r="X99" s="169" t="s">
        <v>147</v>
      </c>
      <c r="Y99" s="173"/>
      <c r="Z99" s="172">
        <v>1397.4</v>
      </c>
      <c r="AA99" s="169" t="s">
        <v>39</v>
      </c>
      <c r="AB99" s="174"/>
    </row>
    <row r="100" spans="1:28" ht="15.75" customHeight="1" x14ac:dyDescent="0.2">
      <c r="A100" s="168"/>
      <c r="B100" s="169" t="s">
        <v>270</v>
      </c>
      <c r="C100" s="169" t="s">
        <v>635</v>
      </c>
      <c r="D100" s="170" t="s">
        <v>1702</v>
      </c>
      <c r="E100" s="170" t="s">
        <v>1824</v>
      </c>
      <c r="F100" s="170"/>
      <c r="G100" s="170" t="s">
        <v>185</v>
      </c>
      <c r="H100" s="169" t="s">
        <v>2495</v>
      </c>
      <c r="I100" s="171" t="s">
        <v>3580</v>
      </c>
      <c r="J100" s="87" t="s">
        <v>30</v>
      </c>
      <c r="K100" s="170"/>
      <c r="L100" s="170"/>
      <c r="M100" s="169" t="s">
        <v>184</v>
      </c>
      <c r="N100" s="169" t="s">
        <v>3733</v>
      </c>
      <c r="O100" s="170" t="s">
        <v>246</v>
      </c>
      <c r="P100" s="170" t="s">
        <v>246</v>
      </c>
      <c r="Q100" s="170"/>
      <c r="R100" s="170"/>
      <c r="S100" s="176">
        <v>43358</v>
      </c>
      <c r="T100" s="170"/>
      <c r="U100" s="170"/>
      <c r="V100" s="169">
        <v>1683</v>
      </c>
      <c r="W100" s="172"/>
      <c r="X100" s="169" t="s">
        <v>147</v>
      </c>
      <c r="Y100" s="173"/>
      <c r="Z100" s="172">
        <v>1683</v>
      </c>
      <c r="AA100" s="169" t="s">
        <v>39</v>
      </c>
      <c r="AB100" s="174"/>
    </row>
    <row r="101" spans="1:28" ht="15.75" customHeight="1" x14ac:dyDescent="0.2">
      <c r="A101" s="168"/>
      <c r="B101" s="169" t="s">
        <v>271</v>
      </c>
      <c r="C101" s="169" t="s">
        <v>636</v>
      </c>
      <c r="D101" s="170" t="s">
        <v>1702</v>
      </c>
      <c r="E101" s="170" t="s">
        <v>1825</v>
      </c>
      <c r="F101" s="170"/>
      <c r="G101" s="170" t="s">
        <v>185</v>
      </c>
      <c r="H101" s="169" t="s">
        <v>2496</v>
      </c>
      <c r="I101" s="171" t="s">
        <v>3580</v>
      </c>
      <c r="J101" s="87" t="s">
        <v>30</v>
      </c>
      <c r="K101" s="170"/>
      <c r="L101" s="170"/>
      <c r="M101" s="169" t="s">
        <v>184</v>
      </c>
      <c r="N101" s="169" t="s">
        <v>3734</v>
      </c>
      <c r="O101" s="170" t="s">
        <v>246</v>
      </c>
      <c r="P101" s="170" t="s">
        <v>246</v>
      </c>
      <c r="Q101" s="170"/>
      <c r="R101" s="170"/>
      <c r="S101" s="176">
        <v>43360</v>
      </c>
      <c r="T101" s="170"/>
      <c r="U101" s="170"/>
      <c r="V101" s="169">
        <v>795.6</v>
      </c>
      <c r="W101" s="172"/>
      <c r="X101" s="169" t="s">
        <v>147</v>
      </c>
      <c r="Y101" s="173"/>
      <c r="Z101" s="172">
        <v>795.6</v>
      </c>
      <c r="AA101" s="169" t="s">
        <v>39</v>
      </c>
      <c r="AB101" s="174"/>
    </row>
    <row r="102" spans="1:28" ht="15.75" customHeight="1" x14ac:dyDescent="0.2">
      <c r="A102" s="168"/>
      <c r="B102" s="169" t="s">
        <v>272</v>
      </c>
      <c r="C102" s="169" t="s">
        <v>637</v>
      </c>
      <c r="D102" s="170" t="s">
        <v>1702</v>
      </c>
      <c r="E102" s="170" t="s">
        <v>1826</v>
      </c>
      <c r="F102" s="170"/>
      <c r="G102" s="170" t="s">
        <v>185</v>
      </c>
      <c r="H102" s="169" t="s">
        <v>2497</v>
      </c>
      <c r="I102" s="171" t="s">
        <v>3581</v>
      </c>
      <c r="J102" s="87" t="s">
        <v>30</v>
      </c>
      <c r="K102" s="170"/>
      <c r="L102" s="170"/>
      <c r="M102" s="169" t="s">
        <v>184</v>
      </c>
      <c r="N102" s="169" t="s">
        <v>3735</v>
      </c>
      <c r="O102" s="170" t="s">
        <v>246</v>
      </c>
      <c r="P102" s="170" t="s">
        <v>246</v>
      </c>
      <c r="Q102" s="170"/>
      <c r="R102" s="170"/>
      <c r="S102" s="176">
        <v>43383</v>
      </c>
      <c r="T102" s="170"/>
      <c r="U102" s="170"/>
      <c r="V102" s="169">
        <v>1397.4</v>
      </c>
      <c r="W102" s="172"/>
      <c r="X102" s="169" t="s">
        <v>147</v>
      </c>
      <c r="Y102" s="173"/>
      <c r="Z102" s="172">
        <v>1397.4</v>
      </c>
      <c r="AA102" s="169" t="s">
        <v>39</v>
      </c>
      <c r="AB102" s="174"/>
    </row>
    <row r="103" spans="1:28" ht="15.75" customHeight="1" x14ac:dyDescent="0.2">
      <c r="A103" s="168"/>
      <c r="B103" s="169" t="s">
        <v>273</v>
      </c>
      <c r="C103" s="169" t="s">
        <v>638</v>
      </c>
      <c r="D103" s="170" t="s">
        <v>1702</v>
      </c>
      <c r="E103" s="170" t="s">
        <v>1825</v>
      </c>
      <c r="F103" s="170"/>
      <c r="G103" s="170" t="s">
        <v>185</v>
      </c>
      <c r="H103" s="169" t="s">
        <v>2498</v>
      </c>
      <c r="I103" s="171" t="s">
        <v>3581</v>
      </c>
      <c r="J103" s="87" t="s">
        <v>30</v>
      </c>
      <c r="K103" s="170"/>
      <c r="L103" s="170"/>
      <c r="M103" s="169" t="s">
        <v>184</v>
      </c>
      <c r="N103" s="169" t="s">
        <v>3736</v>
      </c>
      <c r="O103" s="170" t="s">
        <v>246</v>
      </c>
      <c r="P103" s="170" t="s">
        <v>246</v>
      </c>
      <c r="Q103" s="170"/>
      <c r="R103" s="170"/>
      <c r="S103" s="176">
        <v>43392</v>
      </c>
      <c r="T103" s="170"/>
      <c r="U103" s="170"/>
      <c r="V103" s="169">
        <v>1397.4</v>
      </c>
      <c r="W103" s="172"/>
      <c r="X103" s="169" t="s">
        <v>147</v>
      </c>
      <c r="Y103" s="173"/>
      <c r="Z103" s="172">
        <v>1397.4</v>
      </c>
      <c r="AA103" s="169" t="s">
        <v>39</v>
      </c>
      <c r="AB103" s="174"/>
    </row>
    <row r="104" spans="1:28" ht="15.75" customHeight="1" x14ac:dyDescent="0.2">
      <c r="A104" s="168"/>
      <c r="B104" s="169" t="s">
        <v>246</v>
      </c>
      <c r="C104" s="169" t="s">
        <v>639</v>
      </c>
      <c r="D104" s="170" t="s">
        <v>1702</v>
      </c>
      <c r="E104" s="170" t="s">
        <v>1827</v>
      </c>
      <c r="F104" s="170"/>
      <c r="G104" s="170" t="s">
        <v>185</v>
      </c>
      <c r="H104" s="169" t="s">
        <v>2499</v>
      </c>
      <c r="I104" s="171" t="s">
        <v>3592</v>
      </c>
      <c r="J104" s="87" t="s">
        <v>30</v>
      </c>
      <c r="K104" s="170"/>
      <c r="L104" s="170"/>
      <c r="M104" s="169" t="s">
        <v>186</v>
      </c>
      <c r="N104" s="169" t="s">
        <v>3737</v>
      </c>
      <c r="O104" s="170" t="s">
        <v>246</v>
      </c>
      <c r="P104" s="170" t="s">
        <v>246</v>
      </c>
      <c r="Q104" s="170"/>
      <c r="R104" s="170"/>
      <c r="S104" s="176">
        <v>43409</v>
      </c>
      <c r="T104" s="170"/>
      <c r="U104" s="170"/>
      <c r="V104" s="169">
        <v>1397.4</v>
      </c>
      <c r="W104" s="172"/>
      <c r="X104" s="169" t="s">
        <v>147</v>
      </c>
      <c r="Y104" s="173"/>
      <c r="Z104" s="172">
        <v>1397.4</v>
      </c>
      <c r="AA104" s="169" t="s">
        <v>39</v>
      </c>
      <c r="AB104" s="174"/>
    </row>
    <row r="105" spans="1:28" ht="15.75" customHeight="1" x14ac:dyDescent="0.2">
      <c r="A105" s="168"/>
      <c r="B105" s="169" t="s">
        <v>246</v>
      </c>
      <c r="C105" s="169" t="s">
        <v>640</v>
      </c>
      <c r="D105" s="170" t="s">
        <v>1702</v>
      </c>
      <c r="E105" s="170" t="s">
        <v>1828</v>
      </c>
      <c r="F105" s="170"/>
      <c r="G105" s="170" t="s">
        <v>185</v>
      </c>
      <c r="H105" s="169" t="s">
        <v>2500</v>
      </c>
      <c r="I105" s="171" t="s">
        <v>3592</v>
      </c>
      <c r="J105" s="87" t="s">
        <v>30</v>
      </c>
      <c r="K105" s="170"/>
      <c r="L105" s="170"/>
      <c r="M105" s="169" t="s">
        <v>190</v>
      </c>
      <c r="N105" s="169" t="s">
        <v>3738</v>
      </c>
      <c r="O105" s="170" t="s">
        <v>246</v>
      </c>
      <c r="P105" s="170" t="s">
        <v>246</v>
      </c>
      <c r="Q105" s="170"/>
      <c r="R105" s="170"/>
      <c r="S105" s="176">
        <v>43428</v>
      </c>
      <c r="T105" s="170"/>
      <c r="U105" s="170"/>
      <c r="V105" s="169">
        <v>1397.4</v>
      </c>
      <c r="W105" s="172"/>
      <c r="X105" s="169" t="s">
        <v>147</v>
      </c>
      <c r="Y105" s="173"/>
      <c r="Z105" s="172">
        <v>1397.4</v>
      </c>
      <c r="AA105" s="169" t="s">
        <v>39</v>
      </c>
      <c r="AB105" s="174"/>
    </row>
    <row r="106" spans="1:28" ht="15.75" customHeight="1" x14ac:dyDescent="0.2">
      <c r="A106" s="168"/>
      <c r="B106" s="169" t="s">
        <v>274</v>
      </c>
      <c r="C106" s="169" t="s">
        <v>641</v>
      </c>
      <c r="D106" s="170" t="s">
        <v>1702</v>
      </c>
      <c r="E106" s="170" t="s">
        <v>1829</v>
      </c>
      <c r="F106" s="170"/>
      <c r="G106" s="170" t="s">
        <v>185</v>
      </c>
      <c r="H106" s="169" t="s">
        <v>2501</v>
      </c>
      <c r="I106" s="171" t="s">
        <v>3592</v>
      </c>
      <c r="J106" s="87" t="s">
        <v>30</v>
      </c>
      <c r="K106" s="170" t="s">
        <v>31</v>
      </c>
      <c r="L106" s="170"/>
      <c r="M106" s="169" t="s">
        <v>184</v>
      </c>
      <c r="N106" s="169" t="s">
        <v>3739</v>
      </c>
      <c r="O106" s="170" t="s">
        <v>37</v>
      </c>
      <c r="P106" s="170" t="s">
        <v>4426</v>
      </c>
      <c r="Q106" s="170"/>
      <c r="R106" s="170"/>
      <c r="S106" s="176">
        <v>43431</v>
      </c>
      <c r="T106" s="170"/>
      <c r="U106" s="170"/>
      <c r="V106" s="169">
        <v>1397.4</v>
      </c>
      <c r="W106" s="172"/>
      <c r="X106" s="169" t="s">
        <v>147</v>
      </c>
      <c r="Y106" s="173">
        <v>698.7</v>
      </c>
      <c r="Z106" s="172">
        <v>698.7</v>
      </c>
      <c r="AA106" s="169" t="s">
        <v>39</v>
      </c>
      <c r="AB106" s="174"/>
    </row>
    <row r="107" spans="1:28" ht="15.75" customHeight="1" x14ac:dyDescent="0.2">
      <c r="A107" s="168"/>
      <c r="B107" s="169" t="s">
        <v>246</v>
      </c>
      <c r="C107" s="169" t="s">
        <v>642</v>
      </c>
      <c r="D107" s="170" t="s">
        <v>1702</v>
      </c>
      <c r="E107" s="170" t="s">
        <v>1830</v>
      </c>
      <c r="F107" s="170"/>
      <c r="G107" s="170" t="s">
        <v>185</v>
      </c>
      <c r="H107" s="169" t="s">
        <v>2502</v>
      </c>
      <c r="I107" s="171" t="s">
        <v>3594</v>
      </c>
      <c r="J107" s="87" t="s">
        <v>30</v>
      </c>
      <c r="K107" s="170"/>
      <c r="L107" s="170"/>
      <c r="M107" s="169" t="s">
        <v>188</v>
      </c>
      <c r="N107" s="169" t="s">
        <v>3740</v>
      </c>
      <c r="O107" s="170" t="s">
        <v>246</v>
      </c>
      <c r="P107" s="170" t="s">
        <v>246</v>
      </c>
      <c r="Q107" s="170"/>
      <c r="R107" s="170"/>
      <c r="S107" s="176">
        <v>43440</v>
      </c>
      <c r="T107" s="170"/>
      <c r="U107" s="170"/>
      <c r="V107" s="169">
        <v>1632</v>
      </c>
      <c r="W107" s="172"/>
      <c r="X107" s="169" t="s">
        <v>147</v>
      </c>
      <c r="Y107" s="173"/>
      <c r="Z107" s="172">
        <v>1632</v>
      </c>
      <c r="AA107" s="169" t="s">
        <v>39</v>
      </c>
      <c r="AB107" s="174"/>
    </row>
    <row r="108" spans="1:28" ht="15.75" customHeight="1" x14ac:dyDescent="0.2">
      <c r="A108" s="168"/>
      <c r="B108" s="169" t="s">
        <v>275</v>
      </c>
      <c r="C108" s="169" t="s">
        <v>643</v>
      </c>
      <c r="D108" s="170" t="s">
        <v>1702</v>
      </c>
      <c r="E108" s="170" t="s">
        <v>1831</v>
      </c>
      <c r="F108" s="170"/>
      <c r="G108" s="170" t="s">
        <v>185</v>
      </c>
      <c r="H108" s="169" t="s">
        <v>2503</v>
      </c>
      <c r="I108" s="171" t="s">
        <v>3594</v>
      </c>
      <c r="J108" s="87" t="s">
        <v>30</v>
      </c>
      <c r="K108" s="170" t="s">
        <v>31</v>
      </c>
      <c r="L108" s="170"/>
      <c r="M108" s="169" t="s">
        <v>3631</v>
      </c>
      <c r="N108" s="169" t="s">
        <v>3741</v>
      </c>
      <c r="O108" s="170" t="s">
        <v>37</v>
      </c>
      <c r="P108" s="170" t="s">
        <v>4427</v>
      </c>
      <c r="Q108" s="170"/>
      <c r="R108" s="170"/>
      <c r="S108" s="176">
        <v>43447</v>
      </c>
      <c r="T108" s="170"/>
      <c r="U108" s="170"/>
      <c r="V108" s="169">
        <v>841.5</v>
      </c>
      <c r="W108" s="172"/>
      <c r="X108" s="169" t="s">
        <v>147</v>
      </c>
      <c r="Y108" s="173">
        <v>420.75</v>
      </c>
      <c r="Z108" s="172">
        <v>420.75</v>
      </c>
      <c r="AA108" s="169" t="s">
        <v>39</v>
      </c>
      <c r="AB108" s="174"/>
    </row>
    <row r="109" spans="1:28" ht="15.75" customHeight="1" x14ac:dyDescent="0.2">
      <c r="A109" s="168"/>
      <c r="B109" s="169" t="s">
        <v>246</v>
      </c>
      <c r="C109" s="169" t="s">
        <v>644</v>
      </c>
      <c r="D109" s="170" t="s">
        <v>1702</v>
      </c>
      <c r="E109" s="170" t="s">
        <v>1820</v>
      </c>
      <c r="F109" s="170"/>
      <c r="G109" s="170" t="s">
        <v>185</v>
      </c>
      <c r="H109" s="169" t="s">
        <v>2504</v>
      </c>
      <c r="I109" s="171" t="s">
        <v>3593</v>
      </c>
      <c r="J109" s="87" t="s">
        <v>30</v>
      </c>
      <c r="K109" s="170"/>
      <c r="L109" s="170"/>
      <c r="M109" s="169" t="s">
        <v>188</v>
      </c>
      <c r="N109" s="169" t="s">
        <v>3742</v>
      </c>
      <c r="O109" s="170" t="s">
        <v>246</v>
      </c>
      <c r="P109" s="170" t="s">
        <v>246</v>
      </c>
      <c r="Q109" s="170"/>
      <c r="R109" s="170"/>
      <c r="S109" s="176">
        <v>43472</v>
      </c>
      <c r="T109" s="170"/>
      <c r="U109" s="170"/>
      <c r="V109" s="169">
        <v>969</v>
      </c>
      <c r="W109" s="172"/>
      <c r="X109" s="169" t="s">
        <v>147</v>
      </c>
      <c r="Y109" s="173"/>
      <c r="Z109" s="172">
        <v>969</v>
      </c>
      <c r="AA109" s="169" t="s">
        <v>39</v>
      </c>
      <c r="AB109" s="174"/>
    </row>
    <row r="110" spans="1:28" ht="15.75" customHeight="1" x14ac:dyDescent="0.2">
      <c r="A110" s="168"/>
      <c r="B110" s="169" t="s">
        <v>276</v>
      </c>
      <c r="C110" s="169" t="s">
        <v>645</v>
      </c>
      <c r="D110" s="170" t="s">
        <v>1702</v>
      </c>
      <c r="E110" s="170" t="s">
        <v>1832</v>
      </c>
      <c r="F110" s="170"/>
      <c r="G110" s="170" t="s">
        <v>185</v>
      </c>
      <c r="H110" s="169" t="s">
        <v>2505</v>
      </c>
      <c r="I110" s="171" t="s">
        <v>3594</v>
      </c>
      <c r="J110" s="87" t="s">
        <v>30</v>
      </c>
      <c r="K110" s="170"/>
      <c r="L110" s="170"/>
      <c r="M110" s="169" t="s">
        <v>184</v>
      </c>
      <c r="N110" s="169" t="s">
        <v>3657</v>
      </c>
      <c r="O110" s="170" t="s">
        <v>246</v>
      </c>
      <c r="P110" s="170" t="s">
        <v>246</v>
      </c>
      <c r="Q110" s="170"/>
      <c r="R110" s="170"/>
      <c r="S110" s="176">
        <v>43482</v>
      </c>
      <c r="T110" s="170"/>
      <c r="U110" s="170"/>
      <c r="V110" s="169">
        <v>1262.97</v>
      </c>
      <c r="W110" s="172"/>
      <c r="X110" s="169"/>
      <c r="Y110" s="173"/>
      <c r="Z110" s="172">
        <v>1262.97</v>
      </c>
      <c r="AA110" s="169" t="s">
        <v>39</v>
      </c>
      <c r="AB110" s="174"/>
    </row>
    <row r="111" spans="1:28" ht="15.75" customHeight="1" x14ac:dyDescent="0.2">
      <c r="A111" s="168"/>
      <c r="B111" s="169" t="s">
        <v>277</v>
      </c>
      <c r="C111" s="169" t="s">
        <v>646</v>
      </c>
      <c r="D111" s="170" t="s">
        <v>1702</v>
      </c>
      <c r="E111" s="170" t="s">
        <v>1819</v>
      </c>
      <c r="F111" s="170"/>
      <c r="G111" s="170" t="s">
        <v>185</v>
      </c>
      <c r="H111" s="169" t="s">
        <v>2506</v>
      </c>
      <c r="I111" s="171" t="s">
        <v>3603</v>
      </c>
      <c r="J111" s="87" t="s">
        <v>30</v>
      </c>
      <c r="K111" s="170"/>
      <c r="L111" s="170"/>
      <c r="M111" s="169" t="s">
        <v>184</v>
      </c>
      <c r="N111" s="169" t="s">
        <v>3743</v>
      </c>
      <c r="O111" s="170" t="s">
        <v>246</v>
      </c>
      <c r="P111" s="170" t="s">
        <v>246</v>
      </c>
      <c r="Q111" s="170"/>
      <c r="R111" s="170"/>
      <c r="S111" s="176">
        <v>43483</v>
      </c>
      <c r="T111" s="170"/>
      <c r="U111" s="170"/>
      <c r="V111" s="169">
        <v>1397.4</v>
      </c>
      <c r="W111" s="172"/>
      <c r="X111" s="169" t="s">
        <v>147</v>
      </c>
      <c r="Y111" s="173"/>
      <c r="Z111" s="172">
        <v>1397.4</v>
      </c>
      <c r="AA111" s="169" t="s">
        <v>39</v>
      </c>
      <c r="AB111" s="174"/>
    </row>
    <row r="112" spans="1:28" ht="15.75" customHeight="1" x14ac:dyDescent="0.2">
      <c r="A112" s="168"/>
      <c r="B112" s="169" t="s">
        <v>246</v>
      </c>
      <c r="C112" s="169" t="s">
        <v>647</v>
      </c>
      <c r="D112" s="170" t="s">
        <v>1702</v>
      </c>
      <c r="E112" s="170" t="s">
        <v>1833</v>
      </c>
      <c r="F112" s="170"/>
      <c r="G112" s="170" t="s">
        <v>185</v>
      </c>
      <c r="H112" s="169" t="s">
        <v>2507</v>
      </c>
      <c r="I112" s="171" t="s">
        <v>3597</v>
      </c>
      <c r="J112" s="87" t="s">
        <v>30</v>
      </c>
      <c r="K112" s="170"/>
      <c r="L112" s="170"/>
      <c r="M112" s="169" t="s">
        <v>190</v>
      </c>
      <c r="N112" s="169" t="s">
        <v>3744</v>
      </c>
      <c r="O112" s="170" t="s">
        <v>246</v>
      </c>
      <c r="P112" s="170" t="s">
        <v>246</v>
      </c>
      <c r="Q112" s="170"/>
      <c r="R112" s="170"/>
      <c r="S112" s="176">
        <v>43487</v>
      </c>
      <c r="T112" s="170"/>
      <c r="U112" s="170"/>
      <c r="V112" s="169">
        <v>1815.6</v>
      </c>
      <c r="W112" s="172"/>
      <c r="X112" s="169" t="s">
        <v>147</v>
      </c>
      <c r="Y112" s="173"/>
      <c r="Z112" s="172">
        <v>1815.6</v>
      </c>
      <c r="AA112" s="169" t="s">
        <v>39</v>
      </c>
      <c r="AB112" s="174"/>
    </row>
    <row r="113" spans="1:28" ht="15.75" customHeight="1" x14ac:dyDescent="0.2">
      <c r="A113" s="168"/>
      <c r="B113" s="169" t="s">
        <v>246</v>
      </c>
      <c r="C113" s="169" t="s">
        <v>648</v>
      </c>
      <c r="D113" s="170" t="s">
        <v>1702</v>
      </c>
      <c r="E113" s="170" t="s">
        <v>1825</v>
      </c>
      <c r="F113" s="170"/>
      <c r="G113" s="170" t="s">
        <v>185</v>
      </c>
      <c r="H113" s="169" t="s">
        <v>2508</v>
      </c>
      <c r="I113" s="171" t="s">
        <v>246</v>
      </c>
      <c r="J113" s="87" t="s">
        <v>30</v>
      </c>
      <c r="K113" s="170"/>
      <c r="L113" s="170"/>
      <c r="M113" s="169" t="s">
        <v>184</v>
      </c>
      <c r="N113" s="169" t="s">
        <v>3745</v>
      </c>
      <c r="O113" s="170" t="s">
        <v>246</v>
      </c>
      <c r="P113" s="170" t="s">
        <v>246</v>
      </c>
      <c r="Q113" s="170"/>
      <c r="R113" s="170"/>
      <c r="S113" s="176">
        <v>43542</v>
      </c>
      <c r="T113" s="170"/>
      <c r="U113" s="170"/>
      <c r="V113" s="169">
        <v>1397.4</v>
      </c>
      <c r="W113" s="172"/>
      <c r="X113" s="169" t="s">
        <v>147</v>
      </c>
      <c r="Y113" s="173"/>
      <c r="Z113" s="172">
        <v>1397.4</v>
      </c>
      <c r="AA113" s="169" t="s">
        <v>246</v>
      </c>
      <c r="AB113" s="174"/>
    </row>
    <row r="114" spans="1:28" ht="15.75" customHeight="1" x14ac:dyDescent="0.2">
      <c r="A114" s="168"/>
      <c r="B114" s="169" t="s">
        <v>246</v>
      </c>
      <c r="C114" s="169" t="s">
        <v>649</v>
      </c>
      <c r="D114" s="170" t="s">
        <v>1702</v>
      </c>
      <c r="E114" s="170" t="s">
        <v>1817</v>
      </c>
      <c r="F114" s="170"/>
      <c r="G114" s="170" t="s">
        <v>185</v>
      </c>
      <c r="H114" s="169" t="s">
        <v>2509</v>
      </c>
      <c r="I114" s="171" t="s">
        <v>246</v>
      </c>
      <c r="J114" s="87" t="s">
        <v>30</v>
      </c>
      <c r="K114" s="170"/>
      <c r="L114" s="170"/>
      <c r="M114" s="169" t="s">
        <v>184</v>
      </c>
      <c r="N114" s="169" t="s">
        <v>3746</v>
      </c>
      <c r="O114" s="170" t="s">
        <v>246</v>
      </c>
      <c r="P114" s="170" t="s">
        <v>246</v>
      </c>
      <c r="Q114" s="170"/>
      <c r="R114" s="170"/>
      <c r="S114" s="176">
        <v>43553</v>
      </c>
      <c r="T114" s="170"/>
      <c r="U114" s="170"/>
      <c r="V114" s="169">
        <v>1417.8</v>
      </c>
      <c r="W114" s="172"/>
      <c r="X114" s="169" t="s">
        <v>147</v>
      </c>
      <c r="Y114" s="173"/>
      <c r="Z114" s="172">
        <v>1417.8</v>
      </c>
      <c r="AA114" s="169" t="s">
        <v>246</v>
      </c>
      <c r="AB114" s="174"/>
    </row>
    <row r="115" spans="1:28" ht="15.75" customHeight="1" x14ac:dyDescent="0.2">
      <c r="A115" s="168"/>
      <c r="B115" s="169" t="s">
        <v>246</v>
      </c>
      <c r="C115" s="169" t="s">
        <v>650</v>
      </c>
      <c r="D115" s="170" t="s">
        <v>1703</v>
      </c>
      <c r="E115" s="170" t="s">
        <v>1834</v>
      </c>
      <c r="F115" s="170"/>
      <c r="G115" s="170" t="s">
        <v>185</v>
      </c>
      <c r="H115" s="169" t="s">
        <v>2510</v>
      </c>
      <c r="I115" s="171" t="s">
        <v>246</v>
      </c>
      <c r="J115" s="87" t="s">
        <v>30</v>
      </c>
      <c r="K115" s="170"/>
      <c r="L115" s="170"/>
      <c r="M115" s="169" t="s">
        <v>184</v>
      </c>
      <c r="N115" s="169" t="s">
        <v>3747</v>
      </c>
      <c r="O115" s="170" t="s">
        <v>246</v>
      </c>
      <c r="P115" s="170" t="s">
        <v>246</v>
      </c>
      <c r="Q115" s="170"/>
      <c r="R115" s="170"/>
      <c r="S115" s="176">
        <v>43503</v>
      </c>
      <c r="T115" s="170"/>
      <c r="U115" s="170"/>
      <c r="V115" s="169">
        <v>1800</v>
      </c>
      <c r="W115" s="172"/>
      <c r="X115" s="169"/>
      <c r="Y115" s="173"/>
      <c r="Z115" s="172">
        <v>1800</v>
      </c>
      <c r="AA115" s="169" t="s">
        <v>246</v>
      </c>
      <c r="AB115" s="174"/>
    </row>
    <row r="116" spans="1:28" ht="15.75" customHeight="1" x14ac:dyDescent="0.2">
      <c r="A116" s="168"/>
      <c r="B116" s="169" t="s">
        <v>246</v>
      </c>
      <c r="C116" s="169" t="s">
        <v>651</v>
      </c>
      <c r="D116" s="170" t="s">
        <v>1704</v>
      </c>
      <c r="E116" s="170" t="s">
        <v>1835</v>
      </c>
      <c r="F116" s="170"/>
      <c r="G116" s="170" t="s">
        <v>185</v>
      </c>
      <c r="H116" s="169" t="s">
        <v>2511</v>
      </c>
      <c r="I116" s="171" t="s">
        <v>3587</v>
      </c>
      <c r="J116" s="87" t="s">
        <v>30</v>
      </c>
      <c r="K116" s="170"/>
      <c r="L116" s="170"/>
      <c r="M116" s="169" t="s">
        <v>186</v>
      </c>
      <c r="N116" s="169" t="s">
        <v>3748</v>
      </c>
      <c r="O116" s="170" t="s">
        <v>246</v>
      </c>
      <c r="P116" s="170" t="s">
        <v>246</v>
      </c>
      <c r="Q116" s="170"/>
      <c r="R116" s="170"/>
      <c r="S116" s="176">
        <v>43193</v>
      </c>
      <c r="T116" s="170"/>
      <c r="U116" s="170"/>
      <c r="V116" s="169">
        <v>1989</v>
      </c>
      <c r="W116" s="172"/>
      <c r="X116" s="169" t="s">
        <v>147</v>
      </c>
      <c r="Y116" s="173"/>
      <c r="Z116" s="172">
        <v>1989</v>
      </c>
      <c r="AA116" s="169" t="s">
        <v>39</v>
      </c>
      <c r="AB116" s="174"/>
    </row>
    <row r="117" spans="1:28" ht="15.75" customHeight="1" x14ac:dyDescent="0.2">
      <c r="A117" s="168"/>
      <c r="B117" s="169" t="s">
        <v>246</v>
      </c>
      <c r="C117" s="169" t="s">
        <v>652</v>
      </c>
      <c r="D117" s="170" t="s">
        <v>1704</v>
      </c>
      <c r="E117" s="170" t="s">
        <v>1836</v>
      </c>
      <c r="F117" s="170"/>
      <c r="G117" s="170" t="s">
        <v>185</v>
      </c>
      <c r="H117" s="169" t="s">
        <v>2512</v>
      </c>
      <c r="I117" s="171" t="s">
        <v>3587</v>
      </c>
      <c r="J117" s="87" t="s">
        <v>30</v>
      </c>
      <c r="K117" s="170"/>
      <c r="L117" s="170"/>
      <c r="M117" s="169" t="s">
        <v>188</v>
      </c>
      <c r="N117" s="169" t="s">
        <v>3749</v>
      </c>
      <c r="O117" s="170" t="s">
        <v>246</v>
      </c>
      <c r="P117" s="170" t="s">
        <v>246</v>
      </c>
      <c r="Q117" s="170"/>
      <c r="R117" s="170"/>
      <c r="S117" s="176">
        <v>43195</v>
      </c>
      <c r="T117" s="170"/>
      <c r="U117" s="170"/>
      <c r="V117" s="169">
        <v>1377</v>
      </c>
      <c r="W117" s="172"/>
      <c r="X117" s="169" t="s">
        <v>147</v>
      </c>
      <c r="Y117" s="173"/>
      <c r="Z117" s="172">
        <v>1377</v>
      </c>
      <c r="AA117" s="169" t="s">
        <v>39</v>
      </c>
      <c r="AB117" s="174"/>
    </row>
    <row r="118" spans="1:28" ht="15.75" customHeight="1" x14ac:dyDescent="0.2">
      <c r="A118" s="168"/>
      <c r="B118" s="169" t="s">
        <v>246</v>
      </c>
      <c r="C118" s="169" t="s">
        <v>653</v>
      </c>
      <c r="D118" s="170" t="s">
        <v>1704</v>
      </c>
      <c r="E118" s="170" t="s">
        <v>1837</v>
      </c>
      <c r="F118" s="170"/>
      <c r="G118" s="170" t="s">
        <v>185</v>
      </c>
      <c r="H118" s="169" t="s">
        <v>2513</v>
      </c>
      <c r="I118" s="171" t="s">
        <v>3602</v>
      </c>
      <c r="J118" s="87" t="s">
        <v>30</v>
      </c>
      <c r="K118" s="170"/>
      <c r="L118" s="170"/>
      <c r="M118" s="169" t="s">
        <v>186</v>
      </c>
      <c r="N118" s="169" t="s">
        <v>3750</v>
      </c>
      <c r="O118" s="170" t="s">
        <v>246</v>
      </c>
      <c r="P118" s="170" t="s">
        <v>246</v>
      </c>
      <c r="Q118" s="170"/>
      <c r="R118" s="170"/>
      <c r="S118" s="176">
        <v>43199</v>
      </c>
      <c r="T118" s="170"/>
      <c r="U118" s="170"/>
      <c r="V118" s="169">
        <v>1989</v>
      </c>
      <c r="W118" s="172"/>
      <c r="X118" s="169" t="s">
        <v>147</v>
      </c>
      <c r="Y118" s="173"/>
      <c r="Z118" s="172">
        <v>1989</v>
      </c>
      <c r="AA118" s="169" t="s">
        <v>39</v>
      </c>
      <c r="AB118" s="174"/>
    </row>
    <row r="119" spans="1:28" ht="15.75" customHeight="1" x14ac:dyDescent="0.2">
      <c r="A119" s="168"/>
      <c r="B119" s="169" t="s">
        <v>246</v>
      </c>
      <c r="C119" s="169" t="s">
        <v>654</v>
      </c>
      <c r="D119" s="170" t="s">
        <v>1704</v>
      </c>
      <c r="E119" s="170" t="s">
        <v>1838</v>
      </c>
      <c r="F119" s="170"/>
      <c r="G119" s="170" t="s">
        <v>185</v>
      </c>
      <c r="H119" s="169" t="s">
        <v>2514</v>
      </c>
      <c r="I119" s="171" t="s">
        <v>3588</v>
      </c>
      <c r="J119" s="87" t="s">
        <v>30</v>
      </c>
      <c r="K119" s="170"/>
      <c r="L119" s="170"/>
      <c r="M119" s="169" t="s">
        <v>208</v>
      </c>
      <c r="N119" s="169" t="s">
        <v>3751</v>
      </c>
      <c r="O119" s="170" t="s">
        <v>246</v>
      </c>
      <c r="P119" s="170" t="s">
        <v>246</v>
      </c>
      <c r="Q119" s="170"/>
      <c r="R119" s="170"/>
      <c r="S119" s="176">
        <v>43231</v>
      </c>
      <c r="T119" s="170"/>
      <c r="U119" s="170"/>
      <c r="V119" s="169">
        <v>1989</v>
      </c>
      <c r="W119" s="172"/>
      <c r="X119" s="169" t="s">
        <v>147</v>
      </c>
      <c r="Y119" s="173"/>
      <c r="Z119" s="172">
        <v>1989</v>
      </c>
      <c r="AA119" s="169" t="s">
        <v>39</v>
      </c>
      <c r="AB119" s="174"/>
    </row>
    <row r="120" spans="1:28" ht="15.75" customHeight="1" x14ac:dyDescent="0.2">
      <c r="A120" s="168"/>
      <c r="B120" s="169" t="s">
        <v>278</v>
      </c>
      <c r="C120" s="169" t="s">
        <v>655</v>
      </c>
      <c r="D120" s="170" t="s">
        <v>1704</v>
      </c>
      <c r="E120" s="170" t="s">
        <v>1836</v>
      </c>
      <c r="F120" s="170"/>
      <c r="G120" s="170" t="s">
        <v>185</v>
      </c>
      <c r="H120" s="169" t="s">
        <v>2515</v>
      </c>
      <c r="I120" s="171" t="s">
        <v>3588</v>
      </c>
      <c r="J120" s="87" t="s">
        <v>30</v>
      </c>
      <c r="K120" s="170"/>
      <c r="L120" s="170"/>
      <c r="M120" s="169" t="s">
        <v>184</v>
      </c>
      <c r="N120" s="169" t="s">
        <v>3752</v>
      </c>
      <c r="O120" s="170" t="s">
        <v>246</v>
      </c>
      <c r="P120" s="170" t="s">
        <v>246</v>
      </c>
      <c r="Q120" s="170"/>
      <c r="R120" s="170"/>
      <c r="S120" s="176">
        <v>43237</v>
      </c>
      <c r="T120" s="170"/>
      <c r="U120" s="170"/>
      <c r="V120" s="169">
        <v>1377</v>
      </c>
      <c r="W120" s="172"/>
      <c r="X120" s="169" t="s">
        <v>147</v>
      </c>
      <c r="Y120" s="173"/>
      <c r="Z120" s="172">
        <v>1377</v>
      </c>
      <c r="AA120" s="169" t="s">
        <v>39</v>
      </c>
      <c r="AB120" s="174"/>
    </row>
    <row r="121" spans="1:28" ht="15.75" customHeight="1" x14ac:dyDescent="0.2">
      <c r="A121" s="168"/>
      <c r="B121" s="169" t="s">
        <v>279</v>
      </c>
      <c r="C121" s="169" t="s">
        <v>656</v>
      </c>
      <c r="D121" s="170" t="s">
        <v>1704</v>
      </c>
      <c r="E121" s="170" t="s">
        <v>1839</v>
      </c>
      <c r="F121" s="170"/>
      <c r="G121" s="170" t="s">
        <v>185</v>
      </c>
      <c r="H121" s="169" t="s">
        <v>2516</v>
      </c>
      <c r="I121" s="171" t="s">
        <v>3589</v>
      </c>
      <c r="J121" s="87" t="s">
        <v>30</v>
      </c>
      <c r="K121" s="170"/>
      <c r="L121" s="170"/>
      <c r="M121" s="169" t="s">
        <v>184</v>
      </c>
      <c r="N121" s="169" t="s">
        <v>3736</v>
      </c>
      <c r="O121" s="170" t="s">
        <v>246</v>
      </c>
      <c r="P121" s="170" t="s">
        <v>246</v>
      </c>
      <c r="Q121" s="170"/>
      <c r="R121" s="170"/>
      <c r="S121" s="176">
        <v>43240</v>
      </c>
      <c r="T121" s="170"/>
      <c r="U121" s="170"/>
      <c r="V121" s="169">
        <v>1377</v>
      </c>
      <c r="W121" s="172"/>
      <c r="X121" s="169" t="s">
        <v>147</v>
      </c>
      <c r="Y121" s="173"/>
      <c r="Z121" s="172">
        <v>1377</v>
      </c>
      <c r="AA121" s="169" t="s">
        <v>39</v>
      </c>
      <c r="AB121" s="174"/>
    </row>
    <row r="122" spans="1:28" ht="15.75" customHeight="1" x14ac:dyDescent="0.2">
      <c r="A122" s="168"/>
      <c r="B122" s="169" t="s">
        <v>280</v>
      </c>
      <c r="C122" s="169" t="s">
        <v>657</v>
      </c>
      <c r="D122" s="170" t="s">
        <v>1704</v>
      </c>
      <c r="E122" s="170" t="s">
        <v>1836</v>
      </c>
      <c r="F122" s="170"/>
      <c r="G122" s="170" t="s">
        <v>185</v>
      </c>
      <c r="H122" s="169" t="s">
        <v>2517</v>
      </c>
      <c r="I122" s="171" t="s">
        <v>3590</v>
      </c>
      <c r="J122" s="87" t="s">
        <v>30</v>
      </c>
      <c r="K122" s="170"/>
      <c r="L122" s="170"/>
      <c r="M122" s="169" t="s">
        <v>184</v>
      </c>
      <c r="N122" s="169" t="s">
        <v>3753</v>
      </c>
      <c r="O122" s="170" t="s">
        <v>246</v>
      </c>
      <c r="P122" s="170" t="s">
        <v>246</v>
      </c>
      <c r="Q122" s="170"/>
      <c r="R122" s="170"/>
      <c r="S122" s="176">
        <v>43242</v>
      </c>
      <c r="T122" s="170"/>
      <c r="U122" s="170"/>
      <c r="V122" s="169">
        <v>1377</v>
      </c>
      <c r="W122" s="172"/>
      <c r="X122" s="169" t="s">
        <v>147</v>
      </c>
      <c r="Y122" s="173"/>
      <c r="Z122" s="172">
        <v>1377</v>
      </c>
      <c r="AA122" s="169" t="s">
        <v>39</v>
      </c>
      <c r="AB122" s="174"/>
    </row>
    <row r="123" spans="1:28" ht="15.75" customHeight="1" x14ac:dyDescent="0.2">
      <c r="A123" s="168"/>
      <c r="B123" s="169" t="s">
        <v>281</v>
      </c>
      <c r="C123" s="169" t="s">
        <v>658</v>
      </c>
      <c r="D123" s="170" t="s">
        <v>1704</v>
      </c>
      <c r="E123" s="170" t="s">
        <v>1836</v>
      </c>
      <c r="F123" s="170"/>
      <c r="G123" s="170" t="s">
        <v>185</v>
      </c>
      <c r="H123" s="169" t="s">
        <v>2518</v>
      </c>
      <c r="I123" s="171" t="s">
        <v>3589</v>
      </c>
      <c r="J123" s="87" t="s">
        <v>30</v>
      </c>
      <c r="K123" s="170" t="s">
        <v>31</v>
      </c>
      <c r="L123" s="170"/>
      <c r="M123" s="169" t="s">
        <v>184</v>
      </c>
      <c r="N123" s="169" t="s">
        <v>3694</v>
      </c>
      <c r="O123" s="170" t="s">
        <v>37</v>
      </c>
      <c r="P123" s="170" t="s">
        <v>4428</v>
      </c>
      <c r="Q123" s="170"/>
      <c r="R123" s="170"/>
      <c r="S123" s="176">
        <v>43242</v>
      </c>
      <c r="T123" s="170"/>
      <c r="U123" s="170"/>
      <c r="V123" s="169">
        <v>1377</v>
      </c>
      <c r="W123" s="172"/>
      <c r="X123" s="169" t="s">
        <v>147</v>
      </c>
      <c r="Y123" s="173">
        <v>688.5</v>
      </c>
      <c r="Z123" s="172">
        <v>688.5</v>
      </c>
      <c r="AA123" s="169" t="s">
        <v>39</v>
      </c>
      <c r="AB123" s="174"/>
    </row>
    <row r="124" spans="1:28" ht="15.75" customHeight="1" x14ac:dyDescent="0.2">
      <c r="A124" s="168"/>
      <c r="B124" s="169" t="s">
        <v>282</v>
      </c>
      <c r="C124" s="169" t="s">
        <v>659</v>
      </c>
      <c r="D124" s="170" t="s">
        <v>1704</v>
      </c>
      <c r="E124" s="170" t="s">
        <v>1836</v>
      </c>
      <c r="F124" s="170"/>
      <c r="G124" s="170" t="s">
        <v>185</v>
      </c>
      <c r="H124" s="169" t="s">
        <v>2519</v>
      </c>
      <c r="I124" s="171" t="s">
        <v>3589</v>
      </c>
      <c r="J124" s="87" t="s">
        <v>30</v>
      </c>
      <c r="K124" s="170"/>
      <c r="L124" s="170"/>
      <c r="M124" s="169" t="s">
        <v>184</v>
      </c>
      <c r="N124" s="169" t="s">
        <v>3754</v>
      </c>
      <c r="O124" s="170" t="s">
        <v>33</v>
      </c>
      <c r="P124" s="170" t="s">
        <v>4429</v>
      </c>
      <c r="Q124" s="170"/>
      <c r="R124" s="170"/>
      <c r="S124" s="176">
        <v>43252</v>
      </c>
      <c r="T124" s="170"/>
      <c r="U124" s="170"/>
      <c r="V124" s="169">
        <v>1377</v>
      </c>
      <c r="W124" s="172"/>
      <c r="X124" s="169" t="s">
        <v>147</v>
      </c>
      <c r="Y124" s="173"/>
      <c r="Z124" s="172">
        <v>1377</v>
      </c>
      <c r="AA124" s="169" t="s">
        <v>39</v>
      </c>
      <c r="AB124" s="174"/>
    </row>
    <row r="125" spans="1:28" ht="15.75" customHeight="1" x14ac:dyDescent="0.2">
      <c r="A125" s="168"/>
      <c r="B125" s="169" t="s">
        <v>283</v>
      </c>
      <c r="C125" s="169" t="s">
        <v>660</v>
      </c>
      <c r="D125" s="170" t="s">
        <v>1704</v>
      </c>
      <c r="E125" s="170" t="s">
        <v>1704</v>
      </c>
      <c r="F125" s="170"/>
      <c r="G125" s="170" t="s">
        <v>185</v>
      </c>
      <c r="H125" s="169" t="s">
        <v>2520</v>
      </c>
      <c r="I125" s="171" t="s">
        <v>3589</v>
      </c>
      <c r="J125" s="87" t="s">
        <v>30</v>
      </c>
      <c r="K125" s="170"/>
      <c r="L125" s="170"/>
      <c r="M125" s="169" t="s">
        <v>184</v>
      </c>
      <c r="N125" s="169" t="s">
        <v>3755</v>
      </c>
      <c r="O125" s="170" t="s">
        <v>168</v>
      </c>
      <c r="P125" s="170" t="s">
        <v>4430</v>
      </c>
      <c r="Q125" s="170"/>
      <c r="R125" s="170"/>
      <c r="S125" s="176">
        <v>43255</v>
      </c>
      <c r="T125" s="170"/>
      <c r="U125" s="170"/>
      <c r="V125" s="169">
        <v>3060</v>
      </c>
      <c r="W125" s="172"/>
      <c r="X125" s="169" t="s">
        <v>147</v>
      </c>
      <c r="Y125" s="173"/>
      <c r="Z125" s="172">
        <v>3060</v>
      </c>
      <c r="AA125" s="169" t="s">
        <v>39</v>
      </c>
      <c r="AB125" s="174"/>
    </row>
    <row r="126" spans="1:28" ht="15.75" customHeight="1" x14ac:dyDescent="0.2">
      <c r="A126" s="168"/>
      <c r="B126" s="169" t="s">
        <v>246</v>
      </c>
      <c r="C126" s="169" t="s">
        <v>661</v>
      </c>
      <c r="D126" s="170" t="s">
        <v>1704</v>
      </c>
      <c r="E126" s="170" t="s">
        <v>1836</v>
      </c>
      <c r="F126" s="170"/>
      <c r="G126" s="170" t="s">
        <v>185</v>
      </c>
      <c r="H126" s="169" t="s">
        <v>2521</v>
      </c>
      <c r="I126" s="171" t="s">
        <v>3588</v>
      </c>
      <c r="J126" s="87" t="s">
        <v>30</v>
      </c>
      <c r="K126" s="170"/>
      <c r="L126" s="170"/>
      <c r="M126" s="169" t="s">
        <v>186</v>
      </c>
      <c r="N126" s="169" t="s">
        <v>3756</v>
      </c>
      <c r="O126" s="170" t="s">
        <v>246</v>
      </c>
      <c r="P126" s="170" t="s">
        <v>246</v>
      </c>
      <c r="Q126" s="170"/>
      <c r="R126" s="170"/>
      <c r="S126" s="176">
        <v>43259</v>
      </c>
      <c r="T126" s="170"/>
      <c r="U126" s="170"/>
      <c r="V126" s="169">
        <v>1377</v>
      </c>
      <c r="W126" s="172"/>
      <c r="X126" s="169" t="s">
        <v>147</v>
      </c>
      <c r="Y126" s="173"/>
      <c r="Z126" s="172">
        <v>1377</v>
      </c>
      <c r="AA126" s="169" t="s">
        <v>39</v>
      </c>
      <c r="AB126" s="174"/>
    </row>
    <row r="127" spans="1:28" ht="15.75" customHeight="1" x14ac:dyDescent="0.2">
      <c r="A127" s="168"/>
      <c r="B127" s="169" t="s">
        <v>246</v>
      </c>
      <c r="C127" s="169" t="s">
        <v>662</v>
      </c>
      <c r="D127" s="170" t="s">
        <v>1704</v>
      </c>
      <c r="E127" s="170" t="s">
        <v>1840</v>
      </c>
      <c r="F127" s="170"/>
      <c r="G127" s="170" t="s">
        <v>185</v>
      </c>
      <c r="H127" s="169" t="s">
        <v>2522</v>
      </c>
      <c r="I127" s="171" t="s">
        <v>3589</v>
      </c>
      <c r="J127" s="87" t="s">
        <v>30</v>
      </c>
      <c r="K127" s="170"/>
      <c r="L127" s="170"/>
      <c r="M127" s="169" t="s">
        <v>186</v>
      </c>
      <c r="N127" s="169" t="s">
        <v>3757</v>
      </c>
      <c r="O127" s="170" t="s">
        <v>246</v>
      </c>
      <c r="P127" s="170" t="s">
        <v>246</v>
      </c>
      <c r="Q127" s="170"/>
      <c r="R127" s="170"/>
      <c r="S127" s="176">
        <v>43260</v>
      </c>
      <c r="T127" s="170"/>
      <c r="U127" s="170"/>
      <c r="V127" s="169">
        <v>1989</v>
      </c>
      <c r="W127" s="172"/>
      <c r="X127" s="169" t="s">
        <v>147</v>
      </c>
      <c r="Y127" s="173"/>
      <c r="Z127" s="172">
        <v>1989</v>
      </c>
      <c r="AA127" s="169" t="s">
        <v>39</v>
      </c>
      <c r="AB127" s="174"/>
    </row>
    <row r="128" spans="1:28" ht="15.75" customHeight="1" x14ac:dyDescent="0.2">
      <c r="A128" s="168"/>
      <c r="B128" s="169" t="s">
        <v>284</v>
      </c>
      <c r="C128" s="169" t="s">
        <v>663</v>
      </c>
      <c r="D128" s="170" t="s">
        <v>1704</v>
      </c>
      <c r="E128" s="170" t="s">
        <v>1841</v>
      </c>
      <c r="F128" s="170"/>
      <c r="G128" s="170" t="s">
        <v>185</v>
      </c>
      <c r="H128" s="169" t="s">
        <v>2523</v>
      </c>
      <c r="I128" s="171" t="s">
        <v>3589</v>
      </c>
      <c r="J128" s="87" t="s">
        <v>30</v>
      </c>
      <c r="K128" s="170"/>
      <c r="L128" s="170"/>
      <c r="M128" s="169" t="s">
        <v>184</v>
      </c>
      <c r="N128" s="169" t="s">
        <v>3758</v>
      </c>
      <c r="O128" s="170" t="s">
        <v>246</v>
      </c>
      <c r="P128" s="170" t="s">
        <v>246</v>
      </c>
      <c r="Q128" s="170"/>
      <c r="R128" s="170"/>
      <c r="S128" s="176">
        <v>43267</v>
      </c>
      <c r="T128" s="170"/>
      <c r="U128" s="170"/>
      <c r="V128" s="169">
        <v>3060</v>
      </c>
      <c r="W128" s="172"/>
      <c r="X128" s="169" t="s">
        <v>147</v>
      </c>
      <c r="Y128" s="173"/>
      <c r="Z128" s="172">
        <v>3060</v>
      </c>
      <c r="AA128" s="169" t="s">
        <v>39</v>
      </c>
      <c r="AB128" s="174"/>
    </row>
    <row r="129" spans="1:28" ht="15.75" customHeight="1" x14ac:dyDescent="0.2">
      <c r="A129" s="168"/>
      <c r="B129" s="169" t="s">
        <v>285</v>
      </c>
      <c r="C129" s="169" t="s">
        <v>664</v>
      </c>
      <c r="D129" s="170" t="s">
        <v>1704</v>
      </c>
      <c r="E129" s="170" t="s">
        <v>1704</v>
      </c>
      <c r="F129" s="170"/>
      <c r="G129" s="170" t="s">
        <v>185</v>
      </c>
      <c r="H129" s="169" t="s">
        <v>2524</v>
      </c>
      <c r="I129" s="171" t="s">
        <v>3591</v>
      </c>
      <c r="J129" s="87" t="s">
        <v>30</v>
      </c>
      <c r="K129" s="170"/>
      <c r="L129" s="170"/>
      <c r="M129" s="169" t="s">
        <v>184</v>
      </c>
      <c r="N129" s="169" t="s">
        <v>3759</v>
      </c>
      <c r="O129" s="170" t="s">
        <v>33</v>
      </c>
      <c r="P129" s="170" t="s">
        <v>4425</v>
      </c>
      <c r="Q129" s="170"/>
      <c r="R129" s="170"/>
      <c r="S129" s="176">
        <v>43276</v>
      </c>
      <c r="T129" s="170"/>
      <c r="U129" s="170"/>
      <c r="V129" s="169">
        <v>1734</v>
      </c>
      <c r="W129" s="172"/>
      <c r="X129" s="169" t="s">
        <v>147</v>
      </c>
      <c r="Y129" s="173"/>
      <c r="Z129" s="172">
        <v>1734</v>
      </c>
      <c r="AA129" s="169" t="s">
        <v>39</v>
      </c>
      <c r="AB129" s="174"/>
    </row>
    <row r="130" spans="1:28" ht="15.75" customHeight="1" x14ac:dyDescent="0.2">
      <c r="A130" s="168"/>
      <c r="B130" s="169" t="s">
        <v>286</v>
      </c>
      <c r="C130" s="169" t="s">
        <v>665</v>
      </c>
      <c r="D130" s="170" t="s">
        <v>1704</v>
      </c>
      <c r="E130" s="170" t="s">
        <v>1836</v>
      </c>
      <c r="F130" s="170"/>
      <c r="G130" s="170" t="s">
        <v>185</v>
      </c>
      <c r="H130" s="169" t="s">
        <v>2525</v>
      </c>
      <c r="I130" s="171" t="s">
        <v>3590</v>
      </c>
      <c r="J130" s="87" t="s">
        <v>30</v>
      </c>
      <c r="K130" s="170"/>
      <c r="L130" s="170"/>
      <c r="M130" s="169" t="s">
        <v>184</v>
      </c>
      <c r="N130" s="169" t="s">
        <v>3758</v>
      </c>
      <c r="O130" s="170" t="s">
        <v>246</v>
      </c>
      <c r="P130" s="170" t="s">
        <v>246</v>
      </c>
      <c r="Q130" s="170"/>
      <c r="R130" s="170"/>
      <c r="S130" s="176">
        <v>43304</v>
      </c>
      <c r="T130" s="170"/>
      <c r="U130" s="170"/>
      <c r="V130" s="169">
        <v>1377</v>
      </c>
      <c r="W130" s="172"/>
      <c r="X130" s="169" t="s">
        <v>147</v>
      </c>
      <c r="Y130" s="173"/>
      <c r="Z130" s="172">
        <v>1377</v>
      </c>
      <c r="AA130" s="169" t="s">
        <v>39</v>
      </c>
      <c r="AB130" s="174"/>
    </row>
    <row r="131" spans="1:28" ht="15.75" customHeight="1" x14ac:dyDescent="0.2">
      <c r="A131" s="168"/>
      <c r="B131" s="169" t="s">
        <v>287</v>
      </c>
      <c r="C131" s="169" t="s">
        <v>666</v>
      </c>
      <c r="D131" s="170" t="s">
        <v>1704</v>
      </c>
      <c r="E131" s="170" t="s">
        <v>1836</v>
      </c>
      <c r="F131" s="170"/>
      <c r="G131" s="170" t="s">
        <v>185</v>
      </c>
      <c r="H131" s="169" t="s">
        <v>2526</v>
      </c>
      <c r="I131" s="171" t="s">
        <v>3590</v>
      </c>
      <c r="J131" s="87" t="s">
        <v>30</v>
      </c>
      <c r="K131" s="170"/>
      <c r="L131" s="170"/>
      <c r="M131" s="169" t="s">
        <v>184</v>
      </c>
      <c r="N131" s="169" t="s">
        <v>3760</v>
      </c>
      <c r="O131" s="170" t="s">
        <v>246</v>
      </c>
      <c r="P131" s="170" t="s">
        <v>246</v>
      </c>
      <c r="Q131" s="170"/>
      <c r="R131" s="170"/>
      <c r="S131" s="176">
        <v>43311</v>
      </c>
      <c r="T131" s="170"/>
      <c r="U131" s="170"/>
      <c r="V131" s="169">
        <v>1377</v>
      </c>
      <c r="W131" s="172"/>
      <c r="X131" s="169" t="s">
        <v>147</v>
      </c>
      <c r="Y131" s="173"/>
      <c r="Z131" s="172">
        <v>1377</v>
      </c>
      <c r="AA131" s="169" t="s">
        <v>39</v>
      </c>
      <c r="AB131" s="174"/>
    </row>
    <row r="132" spans="1:28" ht="15.75" customHeight="1" x14ac:dyDescent="0.2">
      <c r="A132" s="168"/>
      <c r="B132" s="169" t="s">
        <v>288</v>
      </c>
      <c r="C132" s="169" t="s">
        <v>667</v>
      </c>
      <c r="D132" s="170" t="s">
        <v>1704</v>
      </c>
      <c r="E132" s="170" t="s">
        <v>1836</v>
      </c>
      <c r="F132" s="170"/>
      <c r="G132" s="170" t="s">
        <v>185</v>
      </c>
      <c r="H132" s="169" t="s">
        <v>2527</v>
      </c>
      <c r="I132" s="171" t="s">
        <v>3604</v>
      </c>
      <c r="J132" s="87" t="s">
        <v>30</v>
      </c>
      <c r="K132" s="170"/>
      <c r="L132" s="170"/>
      <c r="M132" s="169" t="s">
        <v>184</v>
      </c>
      <c r="N132" s="169" t="s">
        <v>3761</v>
      </c>
      <c r="O132" s="170" t="s">
        <v>246</v>
      </c>
      <c r="P132" s="170" t="s">
        <v>246</v>
      </c>
      <c r="Q132" s="170"/>
      <c r="R132" s="170"/>
      <c r="S132" s="176">
        <v>43335</v>
      </c>
      <c r="T132" s="170"/>
      <c r="U132" s="170"/>
      <c r="V132" s="169">
        <v>1377</v>
      </c>
      <c r="W132" s="172"/>
      <c r="X132" s="169" t="s">
        <v>147</v>
      </c>
      <c r="Y132" s="173"/>
      <c r="Z132" s="172">
        <v>1377</v>
      </c>
      <c r="AA132" s="169" t="s">
        <v>39</v>
      </c>
      <c r="AB132" s="174"/>
    </row>
    <row r="133" spans="1:28" ht="15.75" customHeight="1" x14ac:dyDescent="0.2">
      <c r="A133" s="168"/>
      <c r="B133" s="169"/>
      <c r="C133" s="169" t="s">
        <v>668</v>
      </c>
      <c r="D133" s="170" t="s">
        <v>1704</v>
      </c>
      <c r="E133" s="170" t="s">
        <v>1842</v>
      </c>
      <c r="F133" s="170"/>
      <c r="G133" s="170" t="s">
        <v>185</v>
      </c>
      <c r="H133" s="169" t="s">
        <v>2528</v>
      </c>
      <c r="I133" s="171" t="s">
        <v>3592</v>
      </c>
      <c r="J133" s="87" t="s">
        <v>30</v>
      </c>
      <c r="K133" s="170"/>
      <c r="L133" s="170"/>
      <c r="M133" s="169" t="s">
        <v>3631</v>
      </c>
      <c r="N133" s="169" t="s">
        <v>3762</v>
      </c>
      <c r="O133" s="170" t="s">
        <v>246</v>
      </c>
      <c r="P133" s="170" t="s">
        <v>246</v>
      </c>
      <c r="Q133" s="170"/>
      <c r="R133" s="170"/>
      <c r="S133" s="176">
        <v>43340</v>
      </c>
      <c r="T133" s="170"/>
      <c r="U133" s="170"/>
      <c r="V133" s="169">
        <v>1989</v>
      </c>
      <c r="W133" s="172"/>
      <c r="X133" s="169" t="s">
        <v>147</v>
      </c>
      <c r="Y133" s="173"/>
      <c r="Z133" s="172">
        <v>1989</v>
      </c>
      <c r="AA133" s="169" t="s">
        <v>39</v>
      </c>
      <c r="AB133" s="174"/>
    </row>
    <row r="134" spans="1:28" ht="15.75" customHeight="1" x14ac:dyDescent="0.2">
      <c r="A134" s="168"/>
      <c r="B134" s="169" t="s">
        <v>289</v>
      </c>
      <c r="C134" s="169" t="s">
        <v>669</v>
      </c>
      <c r="D134" s="170" t="s">
        <v>1704</v>
      </c>
      <c r="E134" s="170" t="s">
        <v>1835</v>
      </c>
      <c r="F134" s="170"/>
      <c r="G134" s="170" t="s">
        <v>185</v>
      </c>
      <c r="H134" s="169" t="s">
        <v>2529</v>
      </c>
      <c r="I134" s="171" t="s">
        <v>3581</v>
      </c>
      <c r="J134" s="87" t="s">
        <v>30</v>
      </c>
      <c r="K134" s="170"/>
      <c r="L134" s="170"/>
      <c r="M134" s="169" t="s">
        <v>3632</v>
      </c>
      <c r="N134" s="169" t="s">
        <v>3763</v>
      </c>
      <c r="O134" s="170" t="s">
        <v>33</v>
      </c>
      <c r="P134" s="170" t="s">
        <v>4425</v>
      </c>
      <c r="Q134" s="170"/>
      <c r="R134" s="170"/>
      <c r="S134" s="176">
        <v>43347</v>
      </c>
      <c r="T134" s="170"/>
      <c r="U134" s="170"/>
      <c r="V134" s="169">
        <v>1989</v>
      </c>
      <c r="W134" s="172"/>
      <c r="X134" s="169" t="s">
        <v>147</v>
      </c>
      <c r="Y134" s="173"/>
      <c r="Z134" s="172">
        <v>1989</v>
      </c>
      <c r="AA134" s="169" t="s">
        <v>39</v>
      </c>
      <c r="AB134" s="174"/>
    </row>
    <row r="135" spans="1:28" ht="15.75" customHeight="1" x14ac:dyDescent="0.2">
      <c r="A135" s="168"/>
      <c r="B135" s="169" t="s">
        <v>290</v>
      </c>
      <c r="C135" s="169" t="s">
        <v>670</v>
      </c>
      <c r="D135" s="170" t="s">
        <v>1704</v>
      </c>
      <c r="E135" s="170" t="s">
        <v>1836</v>
      </c>
      <c r="F135" s="170"/>
      <c r="G135" s="170" t="s">
        <v>185</v>
      </c>
      <c r="H135" s="169" t="s">
        <v>2530</v>
      </c>
      <c r="I135" s="171" t="s">
        <v>3592</v>
      </c>
      <c r="J135" s="87" t="s">
        <v>30</v>
      </c>
      <c r="K135" s="170"/>
      <c r="L135" s="170"/>
      <c r="M135" s="169" t="s">
        <v>184</v>
      </c>
      <c r="N135" s="169" t="s">
        <v>3764</v>
      </c>
      <c r="O135" s="170" t="s">
        <v>246</v>
      </c>
      <c r="P135" s="170" t="s">
        <v>246</v>
      </c>
      <c r="Q135" s="170"/>
      <c r="R135" s="170"/>
      <c r="S135" s="176">
        <v>43356</v>
      </c>
      <c r="T135" s="170"/>
      <c r="U135" s="170"/>
      <c r="V135" s="169">
        <v>1377</v>
      </c>
      <c r="W135" s="172"/>
      <c r="X135" s="169" t="s">
        <v>147</v>
      </c>
      <c r="Y135" s="173"/>
      <c r="Z135" s="172">
        <v>1377</v>
      </c>
      <c r="AA135" s="169" t="s">
        <v>39</v>
      </c>
      <c r="AB135" s="174"/>
    </row>
    <row r="136" spans="1:28" ht="15.75" customHeight="1" x14ac:dyDescent="0.2">
      <c r="A136" s="168"/>
      <c r="B136" s="169" t="s">
        <v>246</v>
      </c>
      <c r="C136" s="169" t="s">
        <v>671</v>
      </c>
      <c r="D136" s="170" t="s">
        <v>1704</v>
      </c>
      <c r="E136" s="170" t="s">
        <v>1836</v>
      </c>
      <c r="F136" s="170"/>
      <c r="G136" s="170" t="s">
        <v>185</v>
      </c>
      <c r="H136" s="169" t="s">
        <v>2531</v>
      </c>
      <c r="I136" s="171" t="s">
        <v>3581</v>
      </c>
      <c r="J136" s="87" t="s">
        <v>30</v>
      </c>
      <c r="K136" s="170"/>
      <c r="L136" s="170"/>
      <c r="M136" s="169" t="s">
        <v>186</v>
      </c>
      <c r="N136" s="169" t="s">
        <v>3765</v>
      </c>
      <c r="O136" s="170" t="s">
        <v>246</v>
      </c>
      <c r="P136" s="170" t="s">
        <v>246</v>
      </c>
      <c r="Q136" s="170"/>
      <c r="R136" s="170"/>
      <c r="S136" s="176">
        <v>43363</v>
      </c>
      <c r="T136" s="170"/>
      <c r="U136" s="170"/>
      <c r="V136" s="169">
        <v>1377</v>
      </c>
      <c r="W136" s="172"/>
      <c r="X136" s="169" t="s">
        <v>147</v>
      </c>
      <c r="Y136" s="173"/>
      <c r="Z136" s="172">
        <v>1377</v>
      </c>
      <c r="AA136" s="169" t="s">
        <v>39</v>
      </c>
      <c r="AB136" s="174"/>
    </row>
    <row r="137" spans="1:28" ht="15.75" customHeight="1" x14ac:dyDescent="0.2">
      <c r="A137" s="168"/>
      <c r="B137" s="169" t="s">
        <v>291</v>
      </c>
      <c r="C137" s="169" t="s">
        <v>672</v>
      </c>
      <c r="D137" s="170" t="s">
        <v>1704</v>
      </c>
      <c r="E137" s="170" t="s">
        <v>1841</v>
      </c>
      <c r="F137" s="170"/>
      <c r="G137" s="170" t="s">
        <v>185</v>
      </c>
      <c r="H137" s="169" t="s">
        <v>2532</v>
      </c>
      <c r="I137" s="171" t="s">
        <v>3592</v>
      </c>
      <c r="J137" s="87" t="s">
        <v>30</v>
      </c>
      <c r="K137" s="170"/>
      <c r="L137" s="170"/>
      <c r="M137" s="169" t="s">
        <v>184</v>
      </c>
      <c r="N137" s="169" t="s">
        <v>3758</v>
      </c>
      <c r="O137" s="170" t="s">
        <v>246</v>
      </c>
      <c r="P137" s="170" t="s">
        <v>246</v>
      </c>
      <c r="Q137" s="170"/>
      <c r="R137" s="170"/>
      <c r="S137" s="176">
        <v>43367</v>
      </c>
      <c r="T137" s="170"/>
      <c r="U137" s="170"/>
      <c r="V137" s="169">
        <v>3060</v>
      </c>
      <c r="W137" s="172"/>
      <c r="X137" s="169" t="s">
        <v>147</v>
      </c>
      <c r="Y137" s="173"/>
      <c r="Z137" s="172">
        <v>3060</v>
      </c>
      <c r="AA137" s="169" t="s">
        <v>39</v>
      </c>
      <c r="AB137" s="174"/>
    </row>
    <row r="138" spans="1:28" ht="15.75" customHeight="1" x14ac:dyDescent="0.2">
      <c r="A138" s="168"/>
      <c r="B138" s="169" t="s">
        <v>246</v>
      </c>
      <c r="C138" s="169" t="s">
        <v>246</v>
      </c>
      <c r="D138" s="170" t="s">
        <v>1704</v>
      </c>
      <c r="E138" s="170" t="s">
        <v>1843</v>
      </c>
      <c r="F138" s="170"/>
      <c r="G138" s="170" t="s">
        <v>185</v>
      </c>
      <c r="H138" s="169" t="s">
        <v>2533</v>
      </c>
      <c r="I138" s="171" t="s">
        <v>246</v>
      </c>
      <c r="J138" s="87" t="s">
        <v>30</v>
      </c>
      <c r="K138" s="170"/>
      <c r="L138" s="170"/>
      <c r="M138" s="169" t="s">
        <v>184</v>
      </c>
      <c r="N138" s="169" t="s">
        <v>3694</v>
      </c>
      <c r="O138" s="170" t="s">
        <v>37</v>
      </c>
      <c r="P138" s="170" t="s">
        <v>4418</v>
      </c>
      <c r="Q138" s="170"/>
      <c r="R138" s="170"/>
      <c r="S138" s="176">
        <v>43371</v>
      </c>
      <c r="T138" s="170"/>
      <c r="U138" s="170"/>
      <c r="V138" s="169">
        <v>1989</v>
      </c>
      <c r="W138" s="172"/>
      <c r="X138" s="169" t="s">
        <v>147</v>
      </c>
      <c r="Y138" s="173"/>
      <c r="Z138" s="172">
        <v>1989</v>
      </c>
      <c r="AA138" s="169" t="s">
        <v>246</v>
      </c>
      <c r="AB138" s="174"/>
    </row>
    <row r="139" spans="1:28" ht="15.75" customHeight="1" x14ac:dyDescent="0.2">
      <c r="A139" s="168"/>
      <c r="B139" s="169" t="s">
        <v>246</v>
      </c>
      <c r="C139" s="169" t="s">
        <v>673</v>
      </c>
      <c r="D139" s="170" t="s">
        <v>1704</v>
      </c>
      <c r="E139" s="170" t="s">
        <v>1836</v>
      </c>
      <c r="F139" s="170"/>
      <c r="G139" s="170" t="s">
        <v>185</v>
      </c>
      <c r="H139" s="169" t="s">
        <v>2534</v>
      </c>
      <c r="I139" s="171" t="s">
        <v>3593</v>
      </c>
      <c r="J139" s="87" t="s">
        <v>30</v>
      </c>
      <c r="K139" s="170"/>
      <c r="L139" s="170"/>
      <c r="M139" s="169" t="s">
        <v>208</v>
      </c>
      <c r="N139" s="169" t="s">
        <v>3766</v>
      </c>
      <c r="O139" s="170" t="s">
        <v>246</v>
      </c>
      <c r="P139" s="170" t="s">
        <v>246</v>
      </c>
      <c r="Q139" s="170"/>
      <c r="R139" s="170"/>
      <c r="S139" s="176">
        <v>43374</v>
      </c>
      <c r="T139" s="170"/>
      <c r="U139" s="170"/>
      <c r="V139" s="169">
        <v>1377</v>
      </c>
      <c r="W139" s="172"/>
      <c r="X139" s="169" t="s">
        <v>147</v>
      </c>
      <c r="Y139" s="173"/>
      <c r="Z139" s="172">
        <v>1377</v>
      </c>
      <c r="AA139" s="169" t="s">
        <v>39</v>
      </c>
      <c r="AB139" s="174"/>
    </row>
    <row r="140" spans="1:28" ht="15.75" customHeight="1" x14ac:dyDescent="0.2">
      <c r="A140" s="168"/>
      <c r="B140" s="169"/>
      <c r="C140" s="169" t="s">
        <v>674</v>
      </c>
      <c r="D140" s="170" t="s">
        <v>1704</v>
      </c>
      <c r="E140" s="170" t="s">
        <v>1842</v>
      </c>
      <c r="F140" s="170"/>
      <c r="G140" s="170" t="s">
        <v>185</v>
      </c>
      <c r="H140" s="169" t="s">
        <v>2535</v>
      </c>
      <c r="I140" s="171" t="s">
        <v>3592</v>
      </c>
      <c r="J140" s="87" t="s">
        <v>30</v>
      </c>
      <c r="K140" s="170"/>
      <c r="L140" s="170"/>
      <c r="M140" s="169" t="s">
        <v>184</v>
      </c>
      <c r="N140" s="169" t="s">
        <v>3767</v>
      </c>
      <c r="O140" s="170" t="s">
        <v>246</v>
      </c>
      <c r="P140" s="170" t="s">
        <v>246</v>
      </c>
      <c r="Q140" s="170"/>
      <c r="R140" s="170"/>
      <c r="S140" s="176">
        <v>43384</v>
      </c>
      <c r="T140" s="170"/>
      <c r="U140" s="170"/>
      <c r="V140" s="169">
        <v>1989</v>
      </c>
      <c r="W140" s="172"/>
      <c r="X140" s="169" t="s">
        <v>147</v>
      </c>
      <c r="Y140" s="173"/>
      <c r="Z140" s="172">
        <v>1989</v>
      </c>
      <c r="AA140" s="169" t="s">
        <v>39</v>
      </c>
      <c r="AB140" s="174"/>
    </row>
    <row r="141" spans="1:28" ht="15.75" customHeight="1" x14ac:dyDescent="0.2">
      <c r="A141" s="168"/>
      <c r="B141" s="169"/>
      <c r="C141" s="169" t="s">
        <v>675</v>
      </c>
      <c r="D141" s="170" t="s">
        <v>1704</v>
      </c>
      <c r="E141" s="170" t="s">
        <v>1844</v>
      </c>
      <c r="F141" s="170"/>
      <c r="G141" s="170" t="s">
        <v>185</v>
      </c>
      <c r="H141" s="169" t="s">
        <v>2536</v>
      </c>
      <c r="I141" s="171" t="s">
        <v>3592</v>
      </c>
      <c r="J141" s="87" t="s">
        <v>30</v>
      </c>
      <c r="K141" s="170" t="s">
        <v>31</v>
      </c>
      <c r="L141" s="170"/>
      <c r="M141" s="169" t="s">
        <v>184</v>
      </c>
      <c r="N141" s="169" t="s">
        <v>3707</v>
      </c>
      <c r="O141" s="170" t="s">
        <v>37</v>
      </c>
      <c r="P141" s="170" t="s">
        <v>4420</v>
      </c>
      <c r="Q141" s="170"/>
      <c r="R141" s="170"/>
      <c r="S141" s="176">
        <v>43388</v>
      </c>
      <c r="T141" s="170"/>
      <c r="U141" s="170"/>
      <c r="V141" s="169">
        <v>1989</v>
      </c>
      <c r="W141" s="172"/>
      <c r="X141" s="169" t="s">
        <v>147</v>
      </c>
      <c r="Y141" s="173">
        <v>994.5</v>
      </c>
      <c r="Z141" s="172">
        <v>994.5</v>
      </c>
      <c r="AA141" s="169" t="s">
        <v>39</v>
      </c>
      <c r="AB141" s="174"/>
    </row>
    <row r="142" spans="1:28" ht="15.75" customHeight="1" x14ac:dyDescent="0.2">
      <c r="A142" s="168"/>
      <c r="B142" s="169" t="s">
        <v>292</v>
      </c>
      <c r="C142" s="169" t="s">
        <v>676</v>
      </c>
      <c r="D142" s="170" t="s">
        <v>1704</v>
      </c>
      <c r="E142" s="170" t="s">
        <v>1836</v>
      </c>
      <c r="F142" s="170"/>
      <c r="G142" s="170" t="s">
        <v>185</v>
      </c>
      <c r="H142" s="169" t="s">
        <v>2537</v>
      </c>
      <c r="I142" s="171" t="s">
        <v>3594</v>
      </c>
      <c r="J142" s="87" t="s">
        <v>30</v>
      </c>
      <c r="K142" s="170" t="s">
        <v>31</v>
      </c>
      <c r="L142" s="170"/>
      <c r="M142" s="169" t="s">
        <v>184</v>
      </c>
      <c r="N142" s="169" t="s">
        <v>3694</v>
      </c>
      <c r="O142" s="170" t="s">
        <v>37</v>
      </c>
      <c r="P142" s="170" t="s">
        <v>4418</v>
      </c>
      <c r="Q142" s="170"/>
      <c r="R142" s="170"/>
      <c r="S142" s="176">
        <v>43391</v>
      </c>
      <c r="T142" s="170"/>
      <c r="U142" s="170"/>
      <c r="V142" s="169">
        <v>1377</v>
      </c>
      <c r="W142" s="172"/>
      <c r="X142" s="169" t="s">
        <v>147</v>
      </c>
      <c r="Y142" s="173">
        <v>688.5</v>
      </c>
      <c r="Z142" s="172">
        <v>688.5</v>
      </c>
      <c r="AA142" s="169" t="s">
        <v>39</v>
      </c>
      <c r="AB142" s="174"/>
    </row>
    <row r="143" spans="1:28" ht="15.75" customHeight="1" x14ac:dyDescent="0.2">
      <c r="A143" s="168"/>
      <c r="B143" s="169" t="s">
        <v>246</v>
      </c>
      <c r="C143" s="169" t="s">
        <v>246</v>
      </c>
      <c r="D143" s="170" t="s">
        <v>1704</v>
      </c>
      <c r="E143" s="170" t="s">
        <v>1837</v>
      </c>
      <c r="F143" s="170"/>
      <c r="G143" s="170" t="s">
        <v>185</v>
      </c>
      <c r="H143" s="169" t="s">
        <v>2538</v>
      </c>
      <c r="I143" s="171" t="s">
        <v>246</v>
      </c>
      <c r="J143" s="87" t="s">
        <v>30</v>
      </c>
      <c r="K143" s="170"/>
      <c r="L143" s="170"/>
      <c r="M143" s="169" t="s">
        <v>186</v>
      </c>
      <c r="N143" s="169" t="s">
        <v>3768</v>
      </c>
      <c r="O143" s="170" t="s">
        <v>246</v>
      </c>
      <c r="P143" s="170" t="s">
        <v>246</v>
      </c>
      <c r="Q143" s="170"/>
      <c r="R143" s="170"/>
      <c r="S143" s="176">
        <v>43407</v>
      </c>
      <c r="T143" s="170"/>
      <c r="U143" s="170"/>
      <c r="V143" s="169">
        <v>1989</v>
      </c>
      <c r="W143" s="172"/>
      <c r="X143" s="169" t="s">
        <v>147</v>
      </c>
      <c r="Y143" s="173"/>
      <c r="Z143" s="172">
        <v>1989</v>
      </c>
      <c r="AA143" s="169" t="s">
        <v>246</v>
      </c>
      <c r="AB143" s="174"/>
    </row>
    <row r="144" spans="1:28" ht="15.75" customHeight="1" x14ac:dyDescent="0.2">
      <c r="A144" s="168"/>
      <c r="B144" s="169" t="s">
        <v>246</v>
      </c>
      <c r="C144" s="169" t="s">
        <v>246</v>
      </c>
      <c r="D144" s="170" t="s">
        <v>1704</v>
      </c>
      <c r="E144" s="170" t="s">
        <v>1843</v>
      </c>
      <c r="F144" s="170"/>
      <c r="G144" s="170" t="s">
        <v>185</v>
      </c>
      <c r="H144" s="169" t="s">
        <v>2539</v>
      </c>
      <c r="I144" s="171" t="s">
        <v>246</v>
      </c>
      <c r="J144" s="87" t="s">
        <v>30</v>
      </c>
      <c r="K144" s="170" t="s">
        <v>31</v>
      </c>
      <c r="L144" s="170"/>
      <c r="M144" s="169" t="s">
        <v>184</v>
      </c>
      <c r="N144" s="169" t="s">
        <v>3694</v>
      </c>
      <c r="O144" s="170" t="s">
        <v>37</v>
      </c>
      <c r="P144" s="170" t="s">
        <v>4428</v>
      </c>
      <c r="Q144" s="170"/>
      <c r="R144" s="170"/>
      <c r="S144" s="176">
        <v>43429</v>
      </c>
      <c r="T144" s="170"/>
      <c r="U144" s="170"/>
      <c r="V144" s="169">
        <v>1989</v>
      </c>
      <c r="W144" s="172"/>
      <c r="X144" s="169" t="s">
        <v>147</v>
      </c>
      <c r="Y144" s="173">
        <v>994.5</v>
      </c>
      <c r="Z144" s="172">
        <v>994.5</v>
      </c>
      <c r="AA144" s="169" t="s">
        <v>246</v>
      </c>
      <c r="AB144" s="174"/>
    </row>
    <row r="145" spans="1:28" ht="15.75" customHeight="1" x14ac:dyDescent="0.2">
      <c r="A145" s="168"/>
      <c r="B145" s="169" t="s">
        <v>246</v>
      </c>
      <c r="C145" s="169" t="s">
        <v>246</v>
      </c>
      <c r="D145" s="170" t="s">
        <v>1704</v>
      </c>
      <c r="E145" s="170" t="s">
        <v>1842</v>
      </c>
      <c r="F145" s="170"/>
      <c r="G145" s="170" t="s">
        <v>185</v>
      </c>
      <c r="H145" s="169" t="s">
        <v>2540</v>
      </c>
      <c r="I145" s="171" t="s">
        <v>246</v>
      </c>
      <c r="J145" s="87" t="s">
        <v>30</v>
      </c>
      <c r="K145" s="170"/>
      <c r="L145" s="170"/>
      <c r="M145" s="169" t="s">
        <v>3631</v>
      </c>
      <c r="N145" s="169" t="s">
        <v>3769</v>
      </c>
      <c r="O145" s="170" t="s">
        <v>246</v>
      </c>
      <c r="P145" s="170" t="s">
        <v>246</v>
      </c>
      <c r="Q145" s="170"/>
      <c r="R145" s="170"/>
      <c r="S145" s="176">
        <v>43444</v>
      </c>
      <c r="T145" s="170"/>
      <c r="U145" s="170"/>
      <c r="V145" s="169">
        <v>1989</v>
      </c>
      <c r="W145" s="172"/>
      <c r="X145" s="169" t="s">
        <v>147</v>
      </c>
      <c r="Y145" s="173"/>
      <c r="Z145" s="172">
        <v>1989</v>
      </c>
      <c r="AA145" s="169" t="s">
        <v>246</v>
      </c>
      <c r="AB145" s="174"/>
    </row>
    <row r="146" spans="1:28" ht="15.75" customHeight="1" x14ac:dyDescent="0.2">
      <c r="A146" s="168"/>
      <c r="B146" s="169" t="s">
        <v>246</v>
      </c>
      <c r="C146" s="169" t="s">
        <v>677</v>
      </c>
      <c r="D146" s="170" t="s">
        <v>1704</v>
      </c>
      <c r="E146" s="170" t="s">
        <v>1836</v>
      </c>
      <c r="F146" s="170"/>
      <c r="G146" s="170" t="s">
        <v>185</v>
      </c>
      <c r="H146" s="169" t="s">
        <v>2541</v>
      </c>
      <c r="I146" s="171" t="s">
        <v>3597</v>
      </c>
      <c r="J146" s="87" t="s">
        <v>30</v>
      </c>
      <c r="K146" s="170"/>
      <c r="L146" s="170"/>
      <c r="M146" s="169" t="s">
        <v>186</v>
      </c>
      <c r="N146" s="169" t="s">
        <v>3770</v>
      </c>
      <c r="O146" s="170" t="s">
        <v>246</v>
      </c>
      <c r="P146" s="170" t="s">
        <v>246</v>
      </c>
      <c r="Q146" s="170"/>
      <c r="R146" s="170"/>
      <c r="S146" s="176">
        <v>43451</v>
      </c>
      <c r="T146" s="170"/>
      <c r="U146" s="170"/>
      <c r="V146" s="169">
        <v>1377</v>
      </c>
      <c r="W146" s="172"/>
      <c r="X146" s="169" t="s">
        <v>147</v>
      </c>
      <c r="Y146" s="173"/>
      <c r="Z146" s="172">
        <v>1377</v>
      </c>
      <c r="AA146" s="169" t="s">
        <v>39</v>
      </c>
      <c r="AB146" s="174"/>
    </row>
    <row r="147" spans="1:28" ht="15.75" customHeight="1" x14ac:dyDescent="0.2">
      <c r="A147" s="168"/>
      <c r="B147" s="169" t="s">
        <v>293</v>
      </c>
      <c r="C147" s="169" t="s">
        <v>678</v>
      </c>
      <c r="D147" s="170" t="s">
        <v>1704</v>
      </c>
      <c r="E147" s="170" t="s">
        <v>1836</v>
      </c>
      <c r="F147" s="170"/>
      <c r="G147" s="170" t="s">
        <v>185</v>
      </c>
      <c r="H147" s="169" t="s">
        <v>2542</v>
      </c>
      <c r="I147" s="171" t="s">
        <v>3597</v>
      </c>
      <c r="J147" s="87" t="s">
        <v>30</v>
      </c>
      <c r="K147" s="170" t="s">
        <v>31</v>
      </c>
      <c r="L147" s="170"/>
      <c r="M147" s="169" t="s">
        <v>184</v>
      </c>
      <c r="N147" s="169" t="s">
        <v>3771</v>
      </c>
      <c r="O147" s="170" t="s">
        <v>37</v>
      </c>
      <c r="P147" s="170" t="s">
        <v>4431</v>
      </c>
      <c r="Q147" s="170"/>
      <c r="R147" s="170"/>
      <c r="S147" s="176">
        <v>43452</v>
      </c>
      <c r="T147" s="170"/>
      <c r="U147" s="170"/>
      <c r="V147" s="169">
        <v>1377</v>
      </c>
      <c r="W147" s="172"/>
      <c r="X147" s="169" t="s">
        <v>147</v>
      </c>
      <c r="Y147" s="173">
        <v>688.5</v>
      </c>
      <c r="Z147" s="172">
        <v>688.5</v>
      </c>
      <c r="AA147" s="169" t="s">
        <v>39</v>
      </c>
      <c r="AB147" s="174"/>
    </row>
    <row r="148" spans="1:28" ht="15.75" customHeight="1" x14ac:dyDescent="0.2">
      <c r="A148" s="168"/>
      <c r="B148" s="169" t="s">
        <v>294</v>
      </c>
      <c r="C148" s="169" t="s">
        <v>679</v>
      </c>
      <c r="D148" s="170" t="s">
        <v>1704</v>
      </c>
      <c r="E148" s="170" t="s">
        <v>1836</v>
      </c>
      <c r="F148" s="170"/>
      <c r="G148" s="170" t="s">
        <v>185</v>
      </c>
      <c r="H148" s="169" t="s">
        <v>2543</v>
      </c>
      <c r="I148" s="171" t="s">
        <v>3593</v>
      </c>
      <c r="J148" s="87" t="s">
        <v>30</v>
      </c>
      <c r="K148" s="170" t="s">
        <v>31</v>
      </c>
      <c r="L148" s="170"/>
      <c r="M148" s="169" t="s">
        <v>190</v>
      </c>
      <c r="N148" s="169" t="s">
        <v>3772</v>
      </c>
      <c r="O148" s="170" t="s">
        <v>37</v>
      </c>
      <c r="P148" s="170" t="s">
        <v>4432</v>
      </c>
      <c r="Q148" s="170"/>
      <c r="R148" s="170"/>
      <c r="S148" s="176">
        <v>43452</v>
      </c>
      <c r="T148" s="170"/>
      <c r="U148" s="170"/>
      <c r="V148" s="169">
        <v>1377</v>
      </c>
      <c r="W148" s="172"/>
      <c r="X148" s="169" t="s">
        <v>147</v>
      </c>
      <c r="Y148" s="173">
        <v>688.5</v>
      </c>
      <c r="Z148" s="172">
        <v>688.5</v>
      </c>
      <c r="AA148" s="169" t="s">
        <v>39</v>
      </c>
      <c r="AB148" s="174"/>
    </row>
    <row r="149" spans="1:28" ht="15.75" customHeight="1" x14ac:dyDescent="0.2">
      <c r="A149" s="168"/>
      <c r="B149" s="169"/>
      <c r="C149" s="169" t="s">
        <v>680</v>
      </c>
      <c r="D149" s="170" t="s">
        <v>1704</v>
      </c>
      <c r="E149" s="170" t="s">
        <v>1837</v>
      </c>
      <c r="F149" s="170"/>
      <c r="G149" s="170" t="s">
        <v>185</v>
      </c>
      <c r="H149" s="169" t="s">
        <v>2544</v>
      </c>
      <c r="I149" s="171" t="s">
        <v>3597</v>
      </c>
      <c r="J149" s="87" t="s">
        <v>30</v>
      </c>
      <c r="K149" s="170"/>
      <c r="L149" s="170"/>
      <c r="M149" s="169" t="s">
        <v>3632</v>
      </c>
      <c r="N149" s="169" t="s">
        <v>3773</v>
      </c>
      <c r="O149" s="170" t="s">
        <v>246</v>
      </c>
      <c r="P149" s="170" t="s">
        <v>246</v>
      </c>
      <c r="Q149" s="170"/>
      <c r="R149" s="170"/>
      <c r="S149" s="176">
        <v>43475</v>
      </c>
      <c r="T149" s="170"/>
      <c r="U149" s="170"/>
      <c r="V149" s="169">
        <v>1989</v>
      </c>
      <c r="W149" s="172"/>
      <c r="X149" s="169" t="s">
        <v>147</v>
      </c>
      <c r="Y149" s="173"/>
      <c r="Z149" s="172">
        <v>1989</v>
      </c>
      <c r="AA149" s="169" t="s">
        <v>39</v>
      </c>
      <c r="AB149" s="174"/>
    </row>
    <row r="150" spans="1:28" ht="15.75" customHeight="1" x14ac:dyDescent="0.2">
      <c r="A150" s="168"/>
      <c r="B150" s="169" t="s">
        <v>246</v>
      </c>
      <c r="C150" s="169" t="s">
        <v>681</v>
      </c>
      <c r="D150" s="170" t="s">
        <v>1704</v>
      </c>
      <c r="E150" s="170" t="s">
        <v>1845</v>
      </c>
      <c r="F150" s="170"/>
      <c r="G150" s="170" t="s">
        <v>185</v>
      </c>
      <c r="H150" s="169" t="s">
        <v>2545</v>
      </c>
      <c r="I150" s="171" t="s">
        <v>246</v>
      </c>
      <c r="J150" s="87" t="s">
        <v>30</v>
      </c>
      <c r="K150" s="170"/>
      <c r="L150" s="170"/>
      <c r="M150" s="169" t="s">
        <v>184</v>
      </c>
      <c r="N150" s="169" t="s">
        <v>3774</v>
      </c>
      <c r="O150" s="170" t="s">
        <v>246</v>
      </c>
      <c r="P150" s="170" t="s">
        <v>246</v>
      </c>
      <c r="Q150" s="170"/>
      <c r="R150" s="170"/>
      <c r="S150" s="176">
        <v>43479</v>
      </c>
      <c r="T150" s="170"/>
      <c r="U150" s="170"/>
      <c r="V150" s="169">
        <v>1989</v>
      </c>
      <c r="W150" s="172"/>
      <c r="X150" s="169" t="s">
        <v>147</v>
      </c>
      <c r="Y150" s="173"/>
      <c r="Z150" s="172">
        <v>1989</v>
      </c>
      <c r="AA150" s="169" t="s">
        <v>246</v>
      </c>
      <c r="AB150" s="174"/>
    </row>
    <row r="151" spans="1:28" ht="15.75" customHeight="1" x14ac:dyDescent="0.2">
      <c r="A151" s="168"/>
      <c r="B151" s="169" t="s">
        <v>246</v>
      </c>
      <c r="C151" s="169" t="s">
        <v>246</v>
      </c>
      <c r="D151" s="170" t="s">
        <v>1704</v>
      </c>
      <c r="E151" s="170" t="s">
        <v>1836</v>
      </c>
      <c r="F151" s="170"/>
      <c r="G151" s="170" t="s">
        <v>185</v>
      </c>
      <c r="H151" s="169" t="s">
        <v>2546</v>
      </c>
      <c r="I151" s="171" t="s">
        <v>246</v>
      </c>
      <c r="J151" s="87" t="s">
        <v>30</v>
      </c>
      <c r="K151" s="170"/>
      <c r="L151" s="170"/>
      <c r="M151" s="169" t="s">
        <v>184</v>
      </c>
      <c r="N151" s="169" t="s">
        <v>3775</v>
      </c>
      <c r="O151" s="170" t="s">
        <v>246</v>
      </c>
      <c r="P151" s="170" t="s">
        <v>246</v>
      </c>
      <c r="Q151" s="170"/>
      <c r="R151" s="170"/>
      <c r="S151" s="176">
        <v>43493</v>
      </c>
      <c r="T151" s="170"/>
      <c r="U151" s="170"/>
      <c r="V151" s="169">
        <v>1377</v>
      </c>
      <c r="W151" s="172"/>
      <c r="X151" s="169" t="s">
        <v>147</v>
      </c>
      <c r="Y151" s="173"/>
      <c r="Z151" s="172">
        <v>1377</v>
      </c>
      <c r="AA151" s="169" t="s">
        <v>246</v>
      </c>
      <c r="AB151" s="174"/>
    </row>
    <row r="152" spans="1:28" ht="15.75" customHeight="1" x14ac:dyDescent="0.2">
      <c r="A152" s="168"/>
      <c r="B152" s="169" t="s">
        <v>246</v>
      </c>
      <c r="C152" s="169" t="s">
        <v>246</v>
      </c>
      <c r="D152" s="170" t="s">
        <v>1704</v>
      </c>
      <c r="E152" s="170" t="s">
        <v>1842</v>
      </c>
      <c r="F152" s="170"/>
      <c r="G152" s="170" t="s">
        <v>185</v>
      </c>
      <c r="H152" s="169" t="s">
        <v>2547</v>
      </c>
      <c r="I152" s="171" t="s">
        <v>246</v>
      </c>
      <c r="J152" s="87" t="s">
        <v>30</v>
      </c>
      <c r="K152" s="170"/>
      <c r="L152" s="170"/>
      <c r="M152" s="169" t="s">
        <v>184</v>
      </c>
      <c r="N152" s="169" t="s">
        <v>3776</v>
      </c>
      <c r="O152" s="170" t="s">
        <v>246</v>
      </c>
      <c r="P152" s="170" t="s">
        <v>246</v>
      </c>
      <c r="Q152" s="170"/>
      <c r="R152" s="170"/>
      <c r="S152" s="176">
        <v>43507</v>
      </c>
      <c r="T152" s="170"/>
      <c r="U152" s="170"/>
      <c r="V152" s="169">
        <v>1989</v>
      </c>
      <c r="W152" s="172"/>
      <c r="X152" s="169" t="s">
        <v>147</v>
      </c>
      <c r="Y152" s="173"/>
      <c r="Z152" s="172">
        <v>1989</v>
      </c>
      <c r="AA152" s="169" t="s">
        <v>246</v>
      </c>
      <c r="AB152" s="174"/>
    </row>
    <row r="153" spans="1:28" ht="15.75" customHeight="1" x14ac:dyDescent="0.2">
      <c r="A153" s="168"/>
      <c r="B153" s="169" t="s">
        <v>246</v>
      </c>
      <c r="C153" s="169" t="s">
        <v>246</v>
      </c>
      <c r="D153" s="170" t="s">
        <v>1704</v>
      </c>
      <c r="E153" s="170" t="s">
        <v>1836</v>
      </c>
      <c r="F153" s="170"/>
      <c r="G153" s="170" t="s">
        <v>185</v>
      </c>
      <c r="H153" s="169" t="s">
        <v>2548</v>
      </c>
      <c r="I153" s="171" t="s">
        <v>246</v>
      </c>
      <c r="J153" s="87" t="s">
        <v>30</v>
      </c>
      <c r="K153" s="170"/>
      <c r="L153" s="170"/>
      <c r="M153" s="169" t="s">
        <v>186</v>
      </c>
      <c r="N153" s="169" t="s">
        <v>3750</v>
      </c>
      <c r="O153" s="170" t="s">
        <v>246</v>
      </c>
      <c r="P153" s="170" t="s">
        <v>246</v>
      </c>
      <c r="Q153" s="170"/>
      <c r="R153" s="170"/>
      <c r="S153" s="176">
        <v>43529</v>
      </c>
      <c r="T153" s="170"/>
      <c r="U153" s="170"/>
      <c r="V153" s="169">
        <v>1377</v>
      </c>
      <c r="W153" s="172"/>
      <c r="X153" s="169" t="s">
        <v>147</v>
      </c>
      <c r="Y153" s="173"/>
      <c r="Z153" s="172">
        <v>1377</v>
      </c>
      <c r="AA153" s="169" t="s">
        <v>246</v>
      </c>
      <c r="AB153" s="174"/>
    </row>
    <row r="154" spans="1:28" ht="15.75" customHeight="1" x14ac:dyDescent="0.2">
      <c r="A154" s="168"/>
      <c r="B154" s="169" t="s">
        <v>246</v>
      </c>
      <c r="C154" s="169" t="s">
        <v>246</v>
      </c>
      <c r="D154" s="170" t="s">
        <v>1704</v>
      </c>
      <c r="E154" s="170" t="s">
        <v>1836</v>
      </c>
      <c r="F154" s="170"/>
      <c r="G154" s="170" t="s">
        <v>185</v>
      </c>
      <c r="H154" s="169" t="s">
        <v>2549</v>
      </c>
      <c r="I154" s="171" t="s">
        <v>246</v>
      </c>
      <c r="J154" s="87" t="s">
        <v>30</v>
      </c>
      <c r="K154" s="170"/>
      <c r="L154" s="170"/>
      <c r="M154" s="169" t="s">
        <v>190</v>
      </c>
      <c r="N154" s="169" t="s">
        <v>3777</v>
      </c>
      <c r="O154" s="170" t="s">
        <v>246</v>
      </c>
      <c r="P154" s="170" t="s">
        <v>246</v>
      </c>
      <c r="Q154" s="170"/>
      <c r="R154" s="170"/>
      <c r="S154" s="176">
        <v>43529</v>
      </c>
      <c r="T154" s="170"/>
      <c r="U154" s="170"/>
      <c r="V154" s="169">
        <v>1377</v>
      </c>
      <c r="W154" s="172"/>
      <c r="X154" s="169" t="s">
        <v>147</v>
      </c>
      <c r="Y154" s="173"/>
      <c r="Z154" s="172">
        <v>1377</v>
      </c>
      <c r="AA154" s="169" t="s">
        <v>246</v>
      </c>
      <c r="AB154" s="174"/>
    </row>
    <row r="155" spans="1:28" ht="15.75" customHeight="1" x14ac:dyDescent="0.2">
      <c r="A155" s="168"/>
      <c r="B155" s="169" t="s">
        <v>246</v>
      </c>
      <c r="C155" s="169" t="s">
        <v>682</v>
      </c>
      <c r="D155" s="170" t="s">
        <v>1705</v>
      </c>
      <c r="E155" s="170" t="s">
        <v>1846</v>
      </c>
      <c r="F155" s="170"/>
      <c r="G155" s="170" t="s">
        <v>185</v>
      </c>
      <c r="H155" s="169" t="s">
        <v>2550</v>
      </c>
      <c r="I155" s="171" t="s">
        <v>3589</v>
      </c>
      <c r="J155" s="87" t="s">
        <v>30</v>
      </c>
      <c r="K155" s="170"/>
      <c r="L155" s="170"/>
      <c r="M155" s="169" t="s">
        <v>188</v>
      </c>
      <c r="N155" s="169" t="s">
        <v>3778</v>
      </c>
      <c r="O155" s="170" t="s">
        <v>246</v>
      </c>
      <c r="P155" s="170" t="s">
        <v>246</v>
      </c>
      <c r="Q155" s="170"/>
      <c r="R155" s="170"/>
      <c r="S155" s="176">
        <v>43298</v>
      </c>
      <c r="T155" s="170"/>
      <c r="U155" s="170"/>
      <c r="V155" s="169">
        <v>2400</v>
      </c>
      <c r="W155" s="172">
        <v>360</v>
      </c>
      <c r="X155" s="169"/>
      <c r="Y155" s="173"/>
      <c r="Z155" s="172">
        <v>2400</v>
      </c>
      <c r="AA155" s="169" t="s">
        <v>39</v>
      </c>
      <c r="AB155" s="174"/>
    </row>
    <row r="156" spans="1:28" ht="15.75" customHeight="1" x14ac:dyDescent="0.2">
      <c r="A156" s="168"/>
      <c r="B156" s="169" t="s">
        <v>246</v>
      </c>
      <c r="C156" s="169" t="s">
        <v>683</v>
      </c>
      <c r="D156" s="170" t="s">
        <v>1705</v>
      </c>
      <c r="E156" s="170" t="s">
        <v>1846</v>
      </c>
      <c r="F156" s="170"/>
      <c r="G156" s="170" t="s">
        <v>185</v>
      </c>
      <c r="H156" s="169" t="s">
        <v>2551</v>
      </c>
      <c r="I156" s="171" t="s">
        <v>3588</v>
      </c>
      <c r="J156" s="87" t="s">
        <v>30</v>
      </c>
      <c r="K156" s="170"/>
      <c r="L156" s="170"/>
      <c r="M156" s="169" t="s">
        <v>188</v>
      </c>
      <c r="N156" s="169" t="s">
        <v>3778</v>
      </c>
      <c r="O156" s="170" t="s">
        <v>246</v>
      </c>
      <c r="P156" s="170" t="s">
        <v>246</v>
      </c>
      <c r="Q156" s="170"/>
      <c r="R156" s="170"/>
      <c r="S156" s="176">
        <v>43371</v>
      </c>
      <c r="T156" s="170"/>
      <c r="U156" s="170"/>
      <c r="V156" s="169">
        <v>2400</v>
      </c>
      <c r="W156" s="172"/>
      <c r="X156" s="169"/>
      <c r="Y156" s="173"/>
      <c r="Z156" s="172">
        <v>2400</v>
      </c>
      <c r="AA156" s="169" t="s">
        <v>39</v>
      </c>
      <c r="AB156" s="174"/>
    </row>
    <row r="157" spans="1:28" ht="15.75" customHeight="1" x14ac:dyDescent="0.2">
      <c r="A157" s="168"/>
      <c r="B157" s="169" t="s">
        <v>246</v>
      </c>
      <c r="C157" s="169" t="s">
        <v>684</v>
      </c>
      <c r="D157" s="170" t="s">
        <v>1706</v>
      </c>
      <c r="E157" s="170" t="s">
        <v>1847</v>
      </c>
      <c r="F157" s="170"/>
      <c r="G157" s="170" t="s">
        <v>185</v>
      </c>
      <c r="H157" s="169" t="s">
        <v>2552</v>
      </c>
      <c r="I157" s="171" t="s">
        <v>246</v>
      </c>
      <c r="J157" s="87"/>
      <c r="K157" s="170"/>
      <c r="L157" s="170"/>
      <c r="M157" s="169" t="s">
        <v>184</v>
      </c>
      <c r="N157" s="169" t="s">
        <v>3779</v>
      </c>
      <c r="O157" s="170" t="s">
        <v>246</v>
      </c>
      <c r="P157" s="170" t="s">
        <v>246</v>
      </c>
      <c r="Q157" s="170"/>
      <c r="R157" s="170"/>
      <c r="S157" s="176">
        <v>43201</v>
      </c>
      <c r="T157" s="170"/>
      <c r="U157" s="170"/>
      <c r="V157" s="169">
        <v>0</v>
      </c>
      <c r="W157" s="172"/>
      <c r="X157" s="169" t="s">
        <v>158</v>
      </c>
      <c r="Y157" s="173"/>
      <c r="Z157" s="172">
        <v>0</v>
      </c>
      <c r="AA157" s="169" t="s">
        <v>246</v>
      </c>
      <c r="AB157" s="174" t="s">
        <v>4515</v>
      </c>
    </row>
    <row r="158" spans="1:28" ht="15.75" customHeight="1" x14ac:dyDescent="0.2">
      <c r="A158" s="168"/>
      <c r="B158" s="169" t="s">
        <v>295</v>
      </c>
      <c r="C158" s="169" t="s">
        <v>685</v>
      </c>
      <c r="D158" s="170" t="s">
        <v>1706</v>
      </c>
      <c r="E158" s="170" t="s">
        <v>1847</v>
      </c>
      <c r="F158" s="170"/>
      <c r="G158" s="170" t="s">
        <v>185</v>
      </c>
      <c r="H158" s="169" t="s">
        <v>2553</v>
      </c>
      <c r="I158" s="171" t="s">
        <v>3588</v>
      </c>
      <c r="J158" s="87"/>
      <c r="K158" s="170"/>
      <c r="L158" s="170"/>
      <c r="M158" s="169" t="s">
        <v>184</v>
      </c>
      <c r="N158" s="169" t="s">
        <v>3780</v>
      </c>
      <c r="O158" s="170" t="s">
        <v>246</v>
      </c>
      <c r="P158" s="170" t="s">
        <v>246</v>
      </c>
      <c r="Q158" s="170"/>
      <c r="R158" s="170"/>
      <c r="S158" s="176">
        <v>43213</v>
      </c>
      <c r="T158" s="170"/>
      <c r="U158" s="170"/>
      <c r="V158" s="169">
        <v>0</v>
      </c>
      <c r="W158" s="172"/>
      <c r="X158" s="169" t="s">
        <v>158</v>
      </c>
      <c r="Y158" s="173"/>
      <c r="Z158" s="172">
        <v>0</v>
      </c>
      <c r="AA158" s="169" t="s">
        <v>39</v>
      </c>
      <c r="AB158" s="174" t="s">
        <v>4515</v>
      </c>
    </row>
    <row r="159" spans="1:28" ht="15.75" customHeight="1" x14ac:dyDescent="0.2">
      <c r="A159" s="168"/>
      <c r="B159" s="169" t="s">
        <v>246</v>
      </c>
      <c r="C159" s="169" t="s">
        <v>686</v>
      </c>
      <c r="D159" s="170" t="s">
        <v>1706</v>
      </c>
      <c r="E159" s="170" t="s">
        <v>1848</v>
      </c>
      <c r="F159" s="170"/>
      <c r="G159" s="170" t="s">
        <v>185</v>
      </c>
      <c r="H159" s="169" t="s">
        <v>2554</v>
      </c>
      <c r="I159" s="171" t="s">
        <v>3587</v>
      </c>
      <c r="J159" s="87"/>
      <c r="K159" s="170"/>
      <c r="L159" s="170"/>
      <c r="M159" s="169" t="s">
        <v>186</v>
      </c>
      <c r="N159" s="169" t="s">
        <v>3781</v>
      </c>
      <c r="O159" s="170" t="s">
        <v>246</v>
      </c>
      <c r="P159" s="170" t="s">
        <v>246</v>
      </c>
      <c r="Q159" s="170"/>
      <c r="R159" s="170"/>
      <c r="S159" s="176">
        <v>43221</v>
      </c>
      <c r="T159" s="170"/>
      <c r="U159" s="170"/>
      <c r="V159" s="169">
        <v>0</v>
      </c>
      <c r="W159" s="172"/>
      <c r="X159" s="169" t="s">
        <v>158</v>
      </c>
      <c r="Y159" s="173"/>
      <c r="Z159" s="172">
        <v>0</v>
      </c>
      <c r="AA159" s="169" t="s">
        <v>39</v>
      </c>
      <c r="AB159" s="174" t="s">
        <v>4515</v>
      </c>
    </row>
    <row r="160" spans="1:28" ht="15.75" customHeight="1" x14ac:dyDescent="0.2">
      <c r="A160" s="168"/>
      <c r="B160" s="169" t="s">
        <v>246</v>
      </c>
      <c r="C160" s="169" t="s">
        <v>687</v>
      </c>
      <c r="D160" s="170" t="s">
        <v>1706</v>
      </c>
      <c r="E160" s="170" t="s">
        <v>1849</v>
      </c>
      <c r="F160" s="170"/>
      <c r="G160" s="170" t="s">
        <v>185</v>
      </c>
      <c r="H160" s="169" t="s">
        <v>2555</v>
      </c>
      <c r="I160" s="171" t="s">
        <v>3587</v>
      </c>
      <c r="J160" s="87" t="s">
        <v>30</v>
      </c>
      <c r="K160" s="170"/>
      <c r="L160" s="170"/>
      <c r="M160" s="169" t="s">
        <v>186</v>
      </c>
      <c r="N160" s="169" t="s">
        <v>3782</v>
      </c>
      <c r="O160" s="170" t="s">
        <v>246</v>
      </c>
      <c r="P160" s="170" t="s">
        <v>246</v>
      </c>
      <c r="Q160" s="170"/>
      <c r="R160" s="170"/>
      <c r="S160" s="176">
        <v>43230</v>
      </c>
      <c r="T160" s="170"/>
      <c r="U160" s="170"/>
      <c r="V160" s="169">
        <v>2244</v>
      </c>
      <c r="W160" s="172"/>
      <c r="X160" s="169"/>
      <c r="Y160" s="173"/>
      <c r="Z160" s="172">
        <v>2244</v>
      </c>
      <c r="AA160" s="169" t="s">
        <v>39</v>
      </c>
      <c r="AB160" s="174"/>
    </row>
    <row r="161" spans="1:28" ht="15.75" customHeight="1" x14ac:dyDescent="0.2">
      <c r="A161" s="168"/>
      <c r="B161" s="169" t="s">
        <v>246</v>
      </c>
      <c r="C161" s="169" t="s">
        <v>688</v>
      </c>
      <c r="D161" s="170" t="s">
        <v>1706</v>
      </c>
      <c r="E161" s="170" t="s">
        <v>1850</v>
      </c>
      <c r="F161" s="170"/>
      <c r="G161" s="170" t="s">
        <v>185</v>
      </c>
      <c r="H161" s="169" t="s">
        <v>2556</v>
      </c>
      <c r="I161" s="171" t="s">
        <v>3580</v>
      </c>
      <c r="J161" s="87" t="s">
        <v>30</v>
      </c>
      <c r="K161" s="170"/>
      <c r="L161" s="170"/>
      <c r="M161" s="169" t="s">
        <v>208</v>
      </c>
      <c r="N161" s="169" t="s">
        <v>3783</v>
      </c>
      <c r="O161" s="170" t="s">
        <v>246</v>
      </c>
      <c r="P161" s="170" t="s">
        <v>246</v>
      </c>
      <c r="Q161" s="170"/>
      <c r="R161" s="170"/>
      <c r="S161" s="176">
        <v>43251</v>
      </c>
      <c r="T161" s="170"/>
      <c r="U161" s="170"/>
      <c r="V161" s="169">
        <v>2244</v>
      </c>
      <c r="W161" s="172"/>
      <c r="X161" s="169"/>
      <c r="Y161" s="173"/>
      <c r="Z161" s="172">
        <v>2244</v>
      </c>
      <c r="AA161" s="169" t="s">
        <v>39</v>
      </c>
      <c r="AB161" s="174"/>
    </row>
    <row r="162" spans="1:28" ht="15.75" customHeight="1" x14ac:dyDescent="0.2">
      <c r="A162" s="168"/>
      <c r="B162" s="169" t="s">
        <v>246</v>
      </c>
      <c r="C162" s="169" t="s">
        <v>689</v>
      </c>
      <c r="D162" s="170" t="s">
        <v>1706</v>
      </c>
      <c r="E162" s="170" t="s">
        <v>1851</v>
      </c>
      <c r="F162" s="170"/>
      <c r="G162" s="170" t="s">
        <v>185</v>
      </c>
      <c r="H162" s="169" t="s">
        <v>2557</v>
      </c>
      <c r="I162" s="171" t="s">
        <v>3589</v>
      </c>
      <c r="J162" s="87" t="s">
        <v>30</v>
      </c>
      <c r="K162" s="170"/>
      <c r="L162" s="170"/>
      <c r="M162" s="169" t="s">
        <v>179</v>
      </c>
      <c r="N162" s="169" t="s">
        <v>3784</v>
      </c>
      <c r="O162" s="170" t="s">
        <v>246</v>
      </c>
      <c r="P162" s="170" t="s">
        <v>246</v>
      </c>
      <c r="Q162" s="170"/>
      <c r="R162" s="170"/>
      <c r="S162" s="176">
        <v>43286</v>
      </c>
      <c r="T162" s="170"/>
      <c r="U162" s="170"/>
      <c r="V162" s="169">
        <v>2244</v>
      </c>
      <c r="W162" s="172"/>
      <c r="X162" s="169"/>
      <c r="Y162" s="173"/>
      <c r="Z162" s="172">
        <v>2244</v>
      </c>
      <c r="AA162" s="169" t="s">
        <v>39</v>
      </c>
      <c r="AB162" s="174"/>
    </row>
    <row r="163" spans="1:28" ht="15.75" customHeight="1" x14ac:dyDescent="0.2">
      <c r="A163" s="168"/>
      <c r="B163" s="169" t="s">
        <v>246</v>
      </c>
      <c r="C163" s="169" t="s">
        <v>690</v>
      </c>
      <c r="D163" s="170" t="s">
        <v>1706</v>
      </c>
      <c r="E163" s="170" t="s">
        <v>1848</v>
      </c>
      <c r="F163" s="170"/>
      <c r="G163" s="170" t="s">
        <v>185</v>
      </c>
      <c r="H163" s="169" t="s">
        <v>2558</v>
      </c>
      <c r="I163" s="171" t="s">
        <v>3605</v>
      </c>
      <c r="J163" s="87" t="s">
        <v>30</v>
      </c>
      <c r="K163" s="170"/>
      <c r="L163" s="170"/>
      <c r="M163" s="169" t="s">
        <v>186</v>
      </c>
      <c r="N163" s="169" t="s">
        <v>3785</v>
      </c>
      <c r="O163" s="170" t="s">
        <v>246</v>
      </c>
      <c r="P163" s="170" t="s">
        <v>246</v>
      </c>
      <c r="Q163" s="170"/>
      <c r="R163" s="170"/>
      <c r="S163" s="176">
        <v>43321</v>
      </c>
      <c r="T163" s="170"/>
      <c r="U163" s="170"/>
      <c r="V163" s="169">
        <v>2244</v>
      </c>
      <c r="W163" s="172"/>
      <c r="X163" s="169"/>
      <c r="Y163" s="173"/>
      <c r="Z163" s="172">
        <v>2244</v>
      </c>
      <c r="AA163" s="169" t="s">
        <v>39</v>
      </c>
      <c r="AB163" s="174"/>
    </row>
    <row r="164" spans="1:28" ht="15.75" customHeight="1" x14ac:dyDescent="0.2">
      <c r="A164" s="168"/>
      <c r="B164" s="169"/>
      <c r="C164" s="169" t="s">
        <v>691</v>
      </c>
      <c r="D164" s="170" t="s">
        <v>1706</v>
      </c>
      <c r="E164" s="170" t="s">
        <v>1848</v>
      </c>
      <c r="F164" s="170"/>
      <c r="G164" s="170" t="s">
        <v>185</v>
      </c>
      <c r="H164" s="169" t="s">
        <v>2559</v>
      </c>
      <c r="I164" s="171" t="s">
        <v>3605</v>
      </c>
      <c r="J164" s="87" t="s">
        <v>30</v>
      </c>
      <c r="K164" s="170"/>
      <c r="L164" s="170"/>
      <c r="M164" s="169" t="s">
        <v>184</v>
      </c>
      <c r="N164" s="169" t="s">
        <v>3786</v>
      </c>
      <c r="O164" s="170" t="s">
        <v>246</v>
      </c>
      <c r="P164" s="170" t="s">
        <v>246</v>
      </c>
      <c r="Q164" s="170"/>
      <c r="R164" s="170"/>
      <c r="S164" s="176">
        <v>43328</v>
      </c>
      <c r="T164" s="170"/>
      <c r="U164" s="170"/>
      <c r="V164" s="169">
        <v>2244</v>
      </c>
      <c r="W164" s="172"/>
      <c r="X164" s="169"/>
      <c r="Y164" s="173"/>
      <c r="Z164" s="172">
        <v>2244</v>
      </c>
      <c r="AA164" s="169" t="s">
        <v>39</v>
      </c>
      <c r="AB164" s="174"/>
    </row>
    <row r="165" spans="1:28" ht="15.75" customHeight="1" x14ac:dyDescent="0.2">
      <c r="A165" s="168"/>
      <c r="B165" s="169"/>
      <c r="C165" s="169" t="s">
        <v>692</v>
      </c>
      <c r="D165" s="170" t="s">
        <v>1706</v>
      </c>
      <c r="E165" s="170" t="s">
        <v>1848</v>
      </c>
      <c r="F165" s="170"/>
      <c r="G165" s="170" t="s">
        <v>185</v>
      </c>
      <c r="H165" s="169" t="s">
        <v>2560</v>
      </c>
      <c r="I165" s="171" t="s">
        <v>3605</v>
      </c>
      <c r="J165" s="87" t="s">
        <v>30</v>
      </c>
      <c r="K165" s="170"/>
      <c r="L165" s="170"/>
      <c r="M165" s="169" t="s">
        <v>184</v>
      </c>
      <c r="N165" s="169" t="s">
        <v>3787</v>
      </c>
      <c r="O165" s="170" t="s">
        <v>246</v>
      </c>
      <c r="P165" s="170" t="s">
        <v>246</v>
      </c>
      <c r="Q165" s="170"/>
      <c r="R165" s="170"/>
      <c r="S165" s="176">
        <v>43335</v>
      </c>
      <c r="T165" s="170"/>
      <c r="U165" s="170"/>
      <c r="V165" s="169">
        <v>2244</v>
      </c>
      <c r="W165" s="172"/>
      <c r="X165" s="169"/>
      <c r="Y165" s="173"/>
      <c r="Z165" s="172">
        <v>2244</v>
      </c>
      <c r="AA165" s="169" t="s">
        <v>39</v>
      </c>
      <c r="AB165" s="174"/>
    </row>
    <row r="166" spans="1:28" ht="15.75" customHeight="1" x14ac:dyDescent="0.2">
      <c r="A166" s="168"/>
      <c r="B166" s="169" t="s">
        <v>296</v>
      </c>
      <c r="C166" s="169" t="s">
        <v>693</v>
      </c>
      <c r="D166" s="170" t="s">
        <v>1706</v>
      </c>
      <c r="E166" s="170" t="s">
        <v>1852</v>
      </c>
      <c r="F166" s="170"/>
      <c r="G166" s="170" t="s">
        <v>185</v>
      </c>
      <c r="H166" s="169" t="s">
        <v>2561</v>
      </c>
      <c r="I166" s="171" t="s">
        <v>3581</v>
      </c>
      <c r="J166" s="87" t="s">
        <v>30</v>
      </c>
      <c r="K166" s="170"/>
      <c r="L166" s="170"/>
      <c r="M166" s="169" t="s">
        <v>184</v>
      </c>
      <c r="N166" s="169" t="s">
        <v>3788</v>
      </c>
      <c r="O166" s="170" t="s">
        <v>246</v>
      </c>
      <c r="P166" s="170" t="s">
        <v>246</v>
      </c>
      <c r="Q166" s="170"/>
      <c r="R166" s="170"/>
      <c r="S166" s="176">
        <v>43363</v>
      </c>
      <c r="T166" s="170"/>
      <c r="U166" s="170"/>
      <c r="V166" s="169">
        <v>2720.23</v>
      </c>
      <c r="W166" s="172"/>
      <c r="X166" s="169"/>
      <c r="Y166" s="173"/>
      <c r="Z166" s="172">
        <v>2720.23</v>
      </c>
      <c r="AA166" s="169" t="s">
        <v>39</v>
      </c>
      <c r="AB166" s="174"/>
    </row>
    <row r="167" spans="1:28" ht="15.75" customHeight="1" x14ac:dyDescent="0.2">
      <c r="A167" s="168"/>
      <c r="B167" s="169" t="s">
        <v>246</v>
      </c>
      <c r="C167" s="169" t="s">
        <v>694</v>
      </c>
      <c r="D167" s="170" t="s">
        <v>1706</v>
      </c>
      <c r="E167" s="170" t="s">
        <v>1853</v>
      </c>
      <c r="F167" s="170"/>
      <c r="G167" s="170" t="s">
        <v>185</v>
      </c>
      <c r="H167" s="169" t="s">
        <v>2562</v>
      </c>
      <c r="I167" s="171" t="s">
        <v>3581</v>
      </c>
      <c r="J167" s="87" t="s">
        <v>30</v>
      </c>
      <c r="K167" s="170"/>
      <c r="L167" s="170"/>
      <c r="M167" s="169" t="s">
        <v>32</v>
      </c>
      <c r="N167" s="169" t="s">
        <v>3789</v>
      </c>
      <c r="O167" s="170" t="s">
        <v>246</v>
      </c>
      <c r="P167" s="170" t="s">
        <v>246</v>
      </c>
      <c r="Q167" s="170"/>
      <c r="R167" s="170"/>
      <c r="S167" s="176">
        <v>43419</v>
      </c>
      <c r="T167" s="170"/>
      <c r="U167" s="170"/>
      <c r="V167" s="169">
        <v>1462.53</v>
      </c>
      <c r="W167" s="172"/>
      <c r="X167" s="169"/>
      <c r="Y167" s="173"/>
      <c r="Z167" s="172">
        <v>1462.53</v>
      </c>
      <c r="AA167" s="169" t="s">
        <v>39</v>
      </c>
      <c r="AB167" s="174"/>
    </row>
    <row r="168" spans="1:28" ht="15.75" customHeight="1" x14ac:dyDescent="0.2">
      <c r="A168" s="168"/>
      <c r="B168" s="169"/>
      <c r="C168" s="169" t="s">
        <v>695</v>
      </c>
      <c r="D168" s="170" t="s">
        <v>1706</v>
      </c>
      <c r="E168" s="170" t="s">
        <v>1854</v>
      </c>
      <c r="F168" s="170"/>
      <c r="G168" s="170" t="s">
        <v>185</v>
      </c>
      <c r="H168" s="169" t="s">
        <v>2563</v>
      </c>
      <c r="I168" s="171" t="s">
        <v>3594</v>
      </c>
      <c r="J168" s="87" t="s">
        <v>30</v>
      </c>
      <c r="K168" s="170"/>
      <c r="L168" s="170"/>
      <c r="M168" s="169" t="s">
        <v>184</v>
      </c>
      <c r="N168" s="169" t="s">
        <v>3790</v>
      </c>
      <c r="O168" s="170" t="s">
        <v>246</v>
      </c>
      <c r="P168" s="170" t="s">
        <v>246</v>
      </c>
      <c r="Q168" s="170"/>
      <c r="R168" s="170"/>
      <c r="S168" s="176">
        <v>43426</v>
      </c>
      <c r="T168" s="170"/>
      <c r="U168" s="170"/>
      <c r="V168" s="169">
        <v>2244</v>
      </c>
      <c r="W168" s="172"/>
      <c r="X168" s="169"/>
      <c r="Y168" s="173"/>
      <c r="Z168" s="172">
        <v>2244</v>
      </c>
      <c r="AA168" s="169" t="s">
        <v>39</v>
      </c>
      <c r="AB168" s="174"/>
    </row>
    <row r="169" spans="1:28" ht="15.75" customHeight="1" x14ac:dyDescent="0.2">
      <c r="A169" s="168"/>
      <c r="B169" s="169"/>
      <c r="C169" s="169" t="s">
        <v>696</v>
      </c>
      <c r="D169" s="170" t="s">
        <v>1706</v>
      </c>
      <c r="E169" s="170" t="s">
        <v>1848</v>
      </c>
      <c r="F169" s="170"/>
      <c r="G169" s="170" t="s">
        <v>185</v>
      </c>
      <c r="H169" s="169" t="s">
        <v>2564</v>
      </c>
      <c r="I169" s="171" t="s">
        <v>3593</v>
      </c>
      <c r="J169" s="87" t="s">
        <v>30</v>
      </c>
      <c r="K169" s="170"/>
      <c r="L169" s="170"/>
      <c r="M169" s="169" t="s">
        <v>184</v>
      </c>
      <c r="N169" s="169" t="s">
        <v>3791</v>
      </c>
      <c r="O169" s="170" t="s">
        <v>246</v>
      </c>
      <c r="P169" s="170" t="s">
        <v>246</v>
      </c>
      <c r="Q169" s="170"/>
      <c r="R169" s="170"/>
      <c r="S169" s="176">
        <v>43475</v>
      </c>
      <c r="T169" s="170"/>
      <c r="U169" s="170"/>
      <c r="V169" s="169">
        <v>2244</v>
      </c>
      <c r="W169" s="172"/>
      <c r="X169" s="169"/>
      <c r="Y169" s="173"/>
      <c r="Z169" s="172">
        <v>2244</v>
      </c>
      <c r="AA169" s="169" t="s">
        <v>39</v>
      </c>
      <c r="AB169" s="174"/>
    </row>
    <row r="170" spans="1:28" ht="15.75" customHeight="1" x14ac:dyDescent="0.2">
      <c r="A170" s="168"/>
      <c r="B170" s="169" t="s">
        <v>297</v>
      </c>
      <c r="C170" s="169" t="s">
        <v>697</v>
      </c>
      <c r="D170" s="170" t="s">
        <v>1707</v>
      </c>
      <c r="E170" s="170" t="s">
        <v>1855</v>
      </c>
      <c r="F170" s="170"/>
      <c r="G170" s="170" t="s">
        <v>185</v>
      </c>
      <c r="H170" s="169" t="s">
        <v>2565</v>
      </c>
      <c r="I170" s="171" t="s">
        <v>3606</v>
      </c>
      <c r="J170" s="87" t="s">
        <v>30</v>
      </c>
      <c r="K170" s="170"/>
      <c r="L170" s="170"/>
      <c r="M170" s="169" t="s">
        <v>184</v>
      </c>
      <c r="N170" s="169" t="s">
        <v>3791</v>
      </c>
      <c r="O170" s="170" t="s">
        <v>246</v>
      </c>
      <c r="P170" s="170" t="s">
        <v>246</v>
      </c>
      <c r="Q170" s="170"/>
      <c r="R170" s="170"/>
      <c r="S170" s="176">
        <v>43349</v>
      </c>
      <c r="T170" s="170"/>
      <c r="U170" s="170"/>
      <c r="V170" s="169">
        <v>1534.39</v>
      </c>
      <c r="W170" s="172">
        <v>347.6</v>
      </c>
      <c r="X170" s="169"/>
      <c r="Y170" s="173"/>
      <c r="Z170" s="172">
        <v>1534.39</v>
      </c>
      <c r="AA170" s="169" t="s">
        <v>39</v>
      </c>
      <c r="AB170" s="174"/>
    </row>
    <row r="171" spans="1:28" ht="15.75" customHeight="1" x14ac:dyDescent="0.2">
      <c r="A171" s="168"/>
      <c r="B171" s="169" t="s">
        <v>246</v>
      </c>
      <c r="C171" s="169" t="s">
        <v>698</v>
      </c>
      <c r="D171" s="170" t="s">
        <v>1707</v>
      </c>
      <c r="E171" s="170" t="s">
        <v>1856</v>
      </c>
      <c r="F171" s="170"/>
      <c r="G171" s="170" t="s">
        <v>185</v>
      </c>
      <c r="H171" s="169" t="s">
        <v>2566</v>
      </c>
      <c r="I171" s="171" t="s">
        <v>3591</v>
      </c>
      <c r="J171" s="87" t="s">
        <v>30</v>
      </c>
      <c r="K171" s="170"/>
      <c r="L171" s="170"/>
      <c r="M171" s="169" t="s">
        <v>190</v>
      </c>
      <c r="N171" s="169" t="s">
        <v>3792</v>
      </c>
      <c r="O171" s="170" t="s">
        <v>246</v>
      </c>
      <c r="P171" s="170" t="s">
        <v>246</v>
      </c>
      <c r="Q171" s="170"/>
      <c r="R171" s="170"/>
      <c r="S171" s="176">
        <v>43349</v>
      </c>
      <c r="T171" s="170"/>
      <c r="U171" s="170"/>
      <c r="V171" s="169">
        <v>2239.85</v>
      </c>
      <c r="W171" s="172"/>
      <c r="X171" s="169"/>
      <c r="Y171" s="173"/>
      <c r="Z171" s="172">
        <v>2239.85</v>
      </c>
      <c r="AA171" s="169" t="s">
        <v>39</v>
      </c>
      <c r="AB171" s="174"/>
    </row>
    <row r="172" spans="1:28" ht="15.75" customHeight="1" x14ac:dyDescent="0.2">
      <c r="A172" s="168"/>
      <c r="B172" s="169" t="s">
        <v>298</v>
      </c>
      <c r="C172" s="169" t="s">
        <v>699</v>
      </c>
      <c r="D172" s="170" t="s">
        <v>1708</v>
      </c>
      <c r="E172" s="170" t="s">
        <v>1857</v>
      </c>
      <c r="F172" s="170"/>
      <c r="G172" s="170" t="s">
        <v>185</v>
      </c>
      <c r="H172" s="169" t="s">
        <v>2567</v>
      </c>
      <c r="I172" s="171" t="s">
        <v>3594</v>
      </c>
      <c r="J172" s="87" t="s">
        <v>30</v>
      </c>
      <c r="K172" s="170" t="s">
        <v>31</v>
      </c>
      <c r="L172" s="170"/>
      <c r="M172" s="169" t="s">
        <v>184</v>
      </c>
      <c r="N172" s="169" t="s">
        <v>3793</v>
      </c>
      <c r="O172" s="170" t="s">
        <v>168</v>
      </c>
      <c r="P172" s="170" t="s">
        <v>4433</v>
      </c>
      <c r="Q172" s="170"/>
      <c r="R172" s="170"/>
      <c r="S172" s="176">
        <v>43412</v>
      </c>
      <c r="T172" s="170"/>
      <c r="U172" s="170"/>
      <c r="V172" s="169">
        <v>3524.22</v>
      </c>
      <c r="W172" s="172"/>
      <c r="X172" s="169"/>
      <c r="Y172" s="173">
        <v>1762.1</v>
      </c>
      <c r="Z172" s="172">
        <v>1762.12</v>
      </c>
      <c r="AA172" s="169" t="s">
        <v>39</v>
      </c>
      <c r="AB172" s="174"/>
    </row>
    <row r="173" spans="1:28" ht="15.75" customHeight="1" x14ac:dyDescent="0.2">
      <c r="A173" s="168"/>
      <c r="B173" s="169" t="s">
        <v>246</v>
      </c>
      <c r="C173" s="169" t="s">
        <v>700</v>
      </c>
      <c r="D173" s="170" t="s">
        <v>1708</v>
      </c>
      <c r="E173" s="170" t="s">
        <v>1858</v>
      </c>
      <c r="F173" s="170"/>
      <c r="G173" s="170" t="s">
        <v>185</v>
      </c>
      <c r="H173" s="169" t="s">
        <v>2568</v>
      </c>
      <c r="I173" s="171" t="s">
        <v>3593</v>
      </c>
      <c r="J173" s="87" t="s">
        <v>30</v>
      </c>
      <c r="K173" s="170"/>
      <c r="L173" s="170"/>
      <c r="M173" s="169" t="s">
        <v>190</v>
      </c>
      <c r="N173" s="169" t="s">
        <v>3794</v>
      </c>
      <c r="O173" s="170" t="s">
        <v>246</v>
      </c>
      <c r="P173" s="170" t="s">
        <v>246</v>
      </c>
      <c r="Q173" s="170"/>
      <c r="R173" s="170"/>
      <c r="S173" s="176">
        <v>43433</v>
      </c>
      <c r="T173" s="170"/>
      <c r="U173" s="170"/>
      <c r="V173" s="169">
        <v>1402.79</v>
      </c>
      <c r="W173" s="172"/>
      <c r="X173" s="169"/>
      <c r="Y173" s="173"/>
      <c r="Z173" s="172">
        <v>1402.79</v>
      </c>
      <c r="AA173" s="169" t="s">
        <v>39</v>
      </c>
      <c r="AB173" s="174"/>
    </row>
    <row r="174" spans="1:28" ht="15.75" customHeight="1" x14ac:dyDescent="0.2">
      <c r="A174" s="168"/>
      <c r="B174" s="169" t="s">
        <v>246</v>
      </c>
      <c r="C174" s="169" t="s">
        <v>701</v>
      </c>
      <c r="D174" s="170" t="s">
        <v>1709</v>
      </c>
      <c r="E174" s="170" t="s">
        <v>1859</v>
      </c>
      <c r="F174" s="170"/>
      <c r="G174" s="170" t="s">
        <v>185</v>
      </c>
      <c r="H174" s="169" t="s">
        <v>2569</v>
      </c>
      <c r="I174" s="171" t="s">
        <v>3580</v>
      </c>
      <c r="J174" s="87" t="s">
        <v>30</v>
      </c>
      <c r="K174" s="170"/>
      <c r="L174" s="170"/>
      <c r="M174" s="169" t="s">
        <v>32</v>
      </c>
      <c r="N174" s="169" t="s">
        <v>3795</v>
      </c>
      <c r="O174" s="170" t="s">
        <v>246</v>
      </c>
      <c r="P174" s="170" t="s">
        <v>246</v>
      </c>
      <c r="Q174" s="170"/>
      <c r="R174" s="170"/>
      <c r="S174" s="176">
        <v>43384</v>
      </c>
      <c r="T174" s="170"/>
      <c r="U174" s="170"/>
      <c r="V174" s="169">
        <v>958.67</v>
      </c>
      <c r="W174" s="172"/>
      <c r="X174" s="169"/>
      <c r="Y174" s="173"/>
      <c r="Z174" s="172">
        <v>958.67</v>
      </c>
      <c r="AA174" s="169" t="s">
        <v>39</v>
      </c>
      <c r="AB174" s="174"/>
    </row>
    <row r="175" spans="1:28" ht="15.75" customHeight="1" x14ac:dyDescent="0.2">
      <c r="A175" s="168"/>
      <c r="B175" s="169" t="s">
        <v>246</v>
      </c>
      <c r="C175" s="169" t="s">
        <v>702</v>
      </c>
      <c r="D175" s="170" t="s">
        <v>1709</v>
      </c>
      <c r="E175" s="170" t="s">
        <v>1860</v>
      </c>
      <c r="F175" s="170"/>
      <c r="G175" s="170" t="s">
        <v>185</v>
      </c>
      <c r="H175" s="169" t="s">
        <v>2570</v>
      </c>
      <c r="I175" s="171" t="s">
        <v>3581</v>
      </c>
      <c r="J175" s="87" t="s">
        <v>30</v>
      </c>
      <c r="K175" s="170"/>
      <c r="L175" s="170"/>
      <c r="M175" s="169" t="s">
        <v>32</v>
      </c>
      <c r="N175" s="169" t="s">
        <v>3796</v>
      </c>
      <c r="O175" s="170" t="s">
        <v>246</v>
      </c>
      <c r="P175" s="170" t="s">
        <v>246</v>
      </c>
      <c r="Q175" s="170"/>
      <c r="R175" s="170"/>
      <c r="S175" s="176">
        <v>43475</v>
      </c>
      <c r="T175" s="170"/>
      <c r="U175" s="170"/>
      <c r="V175" s="169">
        <v>1133.3</v>
      </c>
      <c r="W175" s="172"/>
      <c r="X175" s="169"/>
      <c r="Y175" s="173"/>
      <c r="Z175" s="172">
        <v>1133.3</v>
      </c>
      <c r="AA175" s="169" t="s">
        <v>39</v>
      </c>
      <c r="AB175" s="174"/>
    </row>
    <row r="176" spans="1:28" ht="15.75" customHeight="1" x14ac:dyDescent="0.2">
      <c r="A176" s="168"/>
      <c r="B176" s="169" t="s">
        <v>246</v>
      </c>
      <c r="C176" s="169" t="s">
        <v>703</v>
      </c>
      <c r="D176" s="170" t="s">
        <v>1709</v>
      </c>
      <c r="E176" s="170" t="s">
        <v>1861</v>
      </c>
      <c r="F176" s="170"/>
      <c r="G176" s="170" t="s">
        <v>185</v>
      </c>
      <c r="H176" s="169" t="s">
        <v>2571</v>
      </c>
      <c r="I176" s="171" t="s">
        <v>3607</v>
      </c>
      <c r="J176" s="87" t="s">
        <v>30</v>
      </c>
      <c r="K176" s="170"/>
      <c r="L176" s="170"/>
      <c r="M176" s="169" t="s">
        <v>32</v>
      </c>
      <c r="N176" s="169" t="s">
        <v>3797</v>
      </c>
      <c r="O176" s="170" t="s">
        <v>246</v>
      </c>
      <c r="P176" s="170" t="s">
        <v>246</v>
      </c>
      <c r="Q176" s="170"/>
      <c r="R176" s="170"/>
      <c r="S176" s="176">
        <v>43139</v>
      </c>
      <c r="T176" s="170"/>
      <c r="U176" s="170"/>
      <c r="V176" s="169">
        <v>2066.12</v>
      </c>
      <c r="W176" s="172"/>
      <c r="X176" s="169"/>
      <c r="Y176" s="173"/>
      <c r="Z176" s="172">
        <v>2066.12</v>
      </c>
      <c r="AA176" s="169" t="s">
        <v>39</v>
      </c>
      <c r="AB176" s="174"/>
    </row>
    <row r="177" spans="1:28" ht="15.75" customHeight="1" x14ac:dyDescent="0.2">
      <c r="A177" s="168"/>
      <c r="B177" s="169" t="s">
        <v>246</v>
      </c>
      <c r="C177" s="169" t="s">
        <v>704</v>
      </c>
      <c r="D177" s="170" t="s">
        <v>1710</v>
      </c>
      <c r="E177" s="170" t="s">
        <v>1862</v>
      </c>
      <c r="F177" s="170"/>
      <c r="G177" s="170" t="s">
        <v>185</v>
      </c>
      <c r="H177" s="169" t="s">
        <v>2572</v>
      </c>
      <c r="I177" s="171" t="s">
        <v>3597</v>
      </c>
      <c r="J177" s="87" t="s">
        <v>30</v>
      </c>
      <c r="K177" s="170"/>
      <c r="L177" s="170"/>
      <c r="M177" s="169" t="s">
        <v>208</v>
      </c>
      <c r="N177" s="169" t="s">
        <v>3798</v>
      </c>
      <c r="O177" s="170" t="s">
        <v>246</v>
      </c>
      <c r="P177" s="170" t="s">
        <v>246</v>
      </c>
      <c r="Q177" s="170"/>
      <c r="R177" s="170"/>
      <c r="S177" s="176">
        <v>43468</v>
      </c>
      <c r="T177" s="170"/>
      <c r="U177" s="170"/>
      <c r="V177" s="169">
        <v>2625.6</v>
      </c>
      <c r="W177" s="172"/>
      <c r="X177" s="169"/>
      <c r="Y177" s="173"/>
      <c r="Z177" s="172">
        <v>2625.6</v>
      </c>
      <c r="AA177" s="169" t="s">
        <v>39</v>
      </c>
      <c r="AB177" s="174"/>
    </row>
    <row r="178" spans="1:28" ht="15.75" customHeight="1" x14ac:dyDescent="0.2">
      <c r="A178" s="168"/>
      <c r="B178" s="169" t="s">
        <v>246</v>
      </c>
      <c r="C178" s="169" t="s">
        <v>705</v>
      </c>
      <c r="D178" s="170" t="s">
        <v>1711</v>
      </c>
      <c r="E178" s="170" t="s">
        <v>1863</v>
      </c>
      <c r="F178" s="170"/>
      <c r="G178" s="170" t="s">
        <v>185</v>
      </c>
      <c r="H178" s="169" t="s">
        <v>2573</v>
      </c>
      <c r="I178" s="171" t="s">
        <v>3591</v>
      </c>
      <c r="J178" s="87" t="s">
        <v>30</v>
      </c>
      <c r="K178" s="170"/>
      <c r="L178" s="170"/>
      <c r="M178" s="169" t="s">
        <v>188</v>
      </c>
      <c r="N178" s="169" t="s">
        <v>3799</v>
      </c>
      <c r="O178" s="170" t="s">
        <v>246</v>
      </c>
      <c r="P178" s="170" t="s">
        <v>246</v>
      </c>
      <c r="Q178" s="170"/>
      <c r="R178" s="170"/>
      <c r="S178" s="176">
        <v>43234</v>
      </c>
      <c r="T178" s="170"/>
      <c r="U178" s="170"/>
      <c r="V178" s="169">
        <v>1225.2</v>
      </c>
      <c r="W178" s="172"/>
      <c r="X178" s="169"/>
      <c r="Y178" s="173"/>
      <c r="Z178" s="172">
        <v>1225.2</v>
      </c>
      <c r="AA178" s="169" t="s">
        <v>39</v>
      </c>
      <c r="AB178" s="174"/>
    </row>
    <row r="179" spans="1:28" ht="15.75" customHeight="1" x14ac:dyDescent="0.2">
      <c r="A179" s="168"/>
      <c r="B179" s="169" t="s">
        <v>299</v>
      </c>
      <c r="C179" s="169" t="s">
        <v>706</v>
      </c>
      <c r="D179" s="170" t="s">
        <v>1711</v>
      </c>
      <c r="E179" s="170" t="s">
        <v>1864</v>
      </c>
      <c r="F179" s="170"/>
      <c r="G179" s="170" t="s">
        <v>185</v>
      </c>
      <c r="H179" s="169" t="s">
        <v>2574</v>
      </c>
      <c r="I179" s="171" t="s">
        <v>3604</v>
      </c>
      <c r="J179" s="87" t="s">
        <v>30</v>
      </c>
      <c r="K179" s="170"/>
      <c r="L179" s="170"/>
      <c r="M179" s="169" t="s">
        <v>184</v>
      </c>
      <c r="N179" s="169" t="s">
        <v>3800</v>
      </c>
      <c r="O179" s="170" t="s">
        <v>246</v>
      </c>
      <c r="P179" s="170" t="s">
        <v>246</v>
      </c>
      <c r="Q179" s="170"/>
      <c r="R179" s="170"/>
      <c r="S179" s="176">
        <v>43297</v>
      </c>
      <c r="T179" s="170"/>
      <c r="U179" s="170"/>
      <c r="V179" s="169">
        <v>1582.8</v>
      </c>
      <c r="W179" s="172"/>
      <c r="X179" s="169"/>
      <c r="Y179" s="173"/>
      <c r="Z179" s="172">
        <v>1582.8</v>
      </c>
      <c r="AA179" s="169" t="s">
        <v>39</v>
      </c>
      <c r="AB179" s="174"/>
    </row>
    <row r="180" spans="1:28" ht="15.75" customHeight="1" x14ac:dyDescent="0.2">
      <c r="A180" s="168"/>
      <c r="B180" s="169" t="s">
        <v>300</v>
      </c>
      <c r="C180" s="169" t="s">
        <v>707</v>
      </c>
      <c r="D180" s="170" t="s">
        <v>1711</v>
      </c>
      <c r="E180" s="170" t="s">
        <v>1865</v>
      </c>
      <c r="F180" s="170"/>
      <c r="G180" s="170" t="s">
        <v>185</v>
      </c>
      <c r="H180" s="169" t="s">
        <v>2575</v>
      </c>
      <c r="I180" s="171" t="s">
        <v>3597</v>
      </c>
      <c r="J180" s="87" t="s">
        <v>30</v>
      </c>
      <c r="K180" s="170"/>
      <c r="L180" s="170"/>
      <c r="M180" s="169" t="s">
        <v>184</v>
      </c>
      <c r="N180" s="169" t="s">
        <v>3801</v>
      </c>
      <c r="O180" s="170" t="s">
        <v>246</v>
      </c>
      <c r="P180" s="170" t="s">
        <v>246</v>
      </c>
      <c r="Q180" s="170"/>
      <c r="R180" s="170"/>
      <c r="S180" s="176">
        <v>43444</v>
      </c>
      <c r="T180" s="170"/>
      <c r="U180" s="170"/>
      <c r="V180" s="169">
        <v>1582.8</v>
      </c>
      <c r="W180" s="172"/>
      <c r="X180" s="169"/>
      <c r="Y180" s="173"/>
      <c r="Z180" s="172">
        <v>1582.8</v>
      </c>
      <c r="AA180" s="169" t="s">
        <v>39</v>
      </c>
      <c r="AB180" s="174"/>
    </row>
    <row r="181" spans="1:28" ht="15.75" customHeight="1" x14ac:dyDescent="0.2">
      <c r="A181" s="168"/>
      <c r="B181" s="169" t="s">
        <v>246</v>
      </c>
      <c r="C181" s="169" t="s">
        <v>708</v>
      </c>
      <c r="D181" s="170" t="s">
        <v>1712</v>
      </c>
      <c r="E181" s="170" t="s">
        <v>1866</v>
      </c>
      <c r="F181" s="170"/>
      <c r="G181" s="170" t="s">
        <v>185</v>
      </c>
      <c r="H181" s="169" t="s">
        <v>2576</v>
      </c>
      <c r="I181" s="171" t="s">
        <v>3588</v>
      </c>
      <c r="J181" s="87" t="s">
        <v>30</v>
      </c>
      <c r="K181" s="170"/>
      <c r="L181" s="170"/>
      <c r="M181" s="169" t="s">
        <v>188</v>
      </c>
      <c r="N181" s="169" t="s">
        <v>3802</v>
      </c>
      <c r="O181" s="170" t="s">
        <v>246</v>
      </c>
      <c r="P181" s="170" t="s">
        <v>246</v>
      </c>
      <c r="Q181" s="170"/>
      <c r="R181" s="170"/>
      <c r="S181" s="176">
        <v>43279</v>
      </c>
      <c r="T181" s="170"/>
      <c r="U181" s="170"/>
      <c r="V181" s="169">
        <v>678.62</v>
      </c>
      <c r="W181" s="172"/>
      <c r="X181" s="169"/>
      <c r="Y181" s="173"/>
      <c r="Z181" s="172">
        <v>678.62</v>
      </c>
      <c r="AA181" s="169" t="s">
        <v>39</v>
      </c>
      <c r="AB181" s="174"/>
    </row>
    <row r="182" spans="1:28" ht="15.75" customHeight="1" x14ac:dyDescent="0.2">
      <c r="A182" s="168"/>
      <c r="B182" s="169" t="s">
        <v>246</v>
      </c>
      <c r="C182" s="169" t="s">
        <v>709</v>
      </c>
      <c r="D182" s="170" t="s">
        <v>1712</v>
      </c>
      <c r="E182" s="170" t="s">
        <v>1866</v>
      </c>
      <c r="F182" s="170"/>
      <c r="G182" s="170" t="s">
        <v>185</v>
      </c>
      <c r="H182" s="169" t="s">
        <v>2577</v>
      </c>
      <c r="I182" s="171" t="s">
        <v>3590</v>
      </c>
      <c r="J182" s="87" t="s">
        <v>30</v>
      </c>
      <c r="K182" s="170"/>
      <c r="L182" s="170"/>
      <c r="M182" s="169" t="s">
        <v>188</v>
      </c>
      <c r="N182" s="169" t="s">
        <v>3803</v>
      </c>
      <c r="O182" s="170" t="s">
        <v>246</v>
      </c>
      <c r="P182" s="170" t="s">
        <v>246</v>
      </c>
      <c r="Q182" s="170"/>
      <c r="R182" s="170"/>
      <c r="S182" s="176">
        <v>43321</v>
      </c>
      <c r="T182" s="170"/>
      <c r="U182" s="170"/>
      <c r="V182" s="169">
        <v>614.59</v>
      </c>
      <c r="W182" s="172"/>
      <c r="X182" s="169"/>
      <c r="Y182" s="173"/>
      <c r="Z182" s="172">
        <v>614.59</v>
      </c>
      <c r="AA182" s="169" t="s">
        <v>39</v>
      </c>
      <c r="AB182" s="174"/>
    </row>
    <row r="183" spans="1:28" ht="15.75" customHeight="1" x14ac:dyDescent="0.2">
      <c r="A183" s="168"/>
      <c r="B183" s="169" t="s">
        <v>246</v>
      </c>
      <c r="C183" s="169" t="s">
        <v>710</v>
      </c>
      <c r="D183" s="170" t="s">
        <v>1712</v>
      </c>
      <c r="E183" s="170" t="s">
        <v>1866</v>
      </c>
      <c r="F183" s="170"/>
      <c r="G183" s="170" t="s">
        <v>185</v>
      </c>
      <c r="H183" s="169" t="s">
        <v>2578</v>
      </c>
      <c r="I183" s="171" t="s">
        <v>3590</v>
      </c>
      <c r="J183" s="87" t="s">
        <v>30</v>
      </c>
      <c r="K183" s="170"/>
      <c r="L183" s="170"/>
      <c r="M183" s="169" t="s">
        <v>188</v>
      </c>
      <c r="N183" s="169" t="s">
        <v>3803</v>
      </c>
      <c r="O183" s="170" t="s">
        <v>246</v>
      </c>
      <c r="P183" s="170" t="s">
        <v>246</v>
      </c>
      <c r="Q183" s="170"/>
      <c r="R183" s="170"/>
      <c r="S183" s="176">
        <v>43321</v>
      </c>
      <c r="T183" s="170"/>
      <c r="U183" s="170"/>
      <c r="V183" s="169">
        <v>614.59</v>
      </c>
      <c r="W183" s="172"/>
      <c r="X183" s="169"/>
      <c r="Y183" s="173"/>
      <c r="Z183" s="172">
        <v>614.59</v>
      </c>
      <c r="AA183" s="169" t="s">
        <v>39</v>
      </c>
      <c r="AB183" s="174"/>
    </row>
    <row r="184" spans="1:28" ht="15.75" customHeight="1" x14ac:dyDescent="0.2">
      <c r="A184" s="168"/>
      <c r="B184" s="169" t="s">
        <v>301</v>
      </c>
      <c r="C184" s="169" t="s">
        <v>711</v>
      </c>
      <c r="D184" s="170" t="s">
        <v>1713</v>
      </c>
      <c r="E184" s="170" t="s">
        <v>1867</v>
      </c>
      <c r="F184" s="170"/>
      <c r="G184" s="170" t="s">
        <v>185</v>
      </c>
      <c r="H184" s="169" t="s">
        <v>2579</v>
      </c>
      <c r="I184" s="171" t="s">
        <v>3589</v>
      </c>
      <c r="J184" s="87" t="s">
        <v>30</v>
      </c>
      <c r="K184" s="170"/>
      <c r="L184" s="170"/>
      <c r="M184" s="169" t="s">
        <v>184</v>
      </c>
      <c r="N184" s="169" t="s">
        <v>3804</v>
      </c>
      <c r="O184" s="170" t="s">
        <v>246</v>
      </c>
      <c r="P184" s="170" t="s">
        <v>246</v>
      </c>
      <c r="Q184" s="170"/>
      <c r="R184" s="170"/>
      <c r="S184" s="176">
        <v>43321</v>
      </c>
      <c r="T184" s="170"/>
      <c r="U184" s="170"/>
      <c r="V184" s="169">
        <v>2289.27</v>
      </c>
      <c r="W184" s="172"/>
      <c r="X184" s="169"/>
      <c r="Y184" s="173"/>
      <c r="Z184" s="172">
        <v>2289.27</v>
      </c>
      <c r="AA184" s="169" t="s">
        <v>39</v>
      </c>
      <c r="AB184" s="174"/>
    </row>
    <row r="185" spans="1:28" ht="15.75" customHeight="1" x14ac:dyDescent="0.2">
      <c r="A185" s="168"/>
      <c r="B185" s="169" t="s">
        <v>302</v>
      </c>
      <c r="C185" s="169" t="s">
        <v>712</v>
      </c>
      <c r="D185" s="170" t="s">
        <v>1713</v>
      </c>
      <c r="E185" s="170" t="s">
        <v>1867</v>
      </c>
      <c r="F185" s="170"/>
      <c r="G185" s="170" t="s">
        <v>185</v>
      </c>
      <c r="H185" s="169" t="s">
        <v>2580</v>
      </c>
      <c r="I185" s="171" t="s">
        <v>3589</v>
      </c>
      <c r="J185" s="87" t="s">
        <v>30</v>
      </c>
      <c r="K185" s="170" t="s">
        <v>31</v>
      </c>
      <c r="L185" s="170"/>
      <c r="M185" s="169" t="s">
        <v>188</v>
      </c>
      <c r="N185" s="169" t="s">
        <v>3805</v>
      </c>
      <c r="O185" s="170" t="s">
        <v>37</v>
      </c>
      <c r="P185" s="170" t="s">
        <v>4434</v>
      </c>
      <c r="Q185" s="170"/>
      <c r="R185" s="170"/>
      <c r="S185" s="176">
        <v>43335</v>
      </c>
      <c r="T185" s="170"/>
      <c r="U185" s="170"/>
      <c r="V185" s="169">
        <v>2286.91</v>
      </c>
      <c r="W185" s="172"/>
      <c r="X185" s="169"/>
      <c r="Y185" s="173">
        <v>1143.4549999999999</v>
      </c>
      <c r="Z185" s="172">
        <v>1143.4549999999999</v>
      </c>
      <c r="AA185" s="169" t="s">
        <v>39</v>
      </c>
      <c r="AB185" s="174"/>
    </row>
    <row r="186" spans="1:28" ht="15.75" customHeight="1" x14ac:dyDescent="0.2">
      <c r="A186" s="168"/>
      <c r="B186" s="169" t="s">
        <v>303</v>
      </c>
      <c r="C186" s="169" t="s">
        <v>713</v>
      </c>
      <c r="D186" s="170" t="s">
        <v>1713</v>
      </c>
      <c r="E186" s="170" t="s">
        <v>1867</v>
      </c>
      <c r="F186" s="170"/>
      <c r="G186" s="170" t="s">
        <v>185</v>
      </c>
      <c r="H186" s="169" t="s">
        <v>2581</v>
      </c>
      <c r="I186" s="171" t="s">
        <v>3581</v>
      </c>
      <c r="J186" s="87" t="s">
        <v>30</v>
      </c>
      <c r="K186" s="170" t="s">
        <v>31</v>
      </c>
      <c r="L186" s="170"/>
      <c r="M186" s="169" t="s">
        <v>190</v>
      </c>
      <c r="N186" s="169" t="s">
        <v>3806</v>
      </c>
      <c r="O186" s="170" t="s">
        <v>37</v>
      </c>
      <c r="P186" s="170" t="s">
        <v>4435</v>
      </c>
      <c r="Q186" s="170"/>
      <c r="R186" s="170"/>
      <c r="S186" s="176">
        <v>43482</v>
      </c>
      <c r="T186" s="170"/>
      <c r="U186" s="170"/>
      <c r="V186" s="169">
        <v>2330.1999999999998</v>
      </c>
      <c r="W186" s="172"/>
      <c r="X186" s="169"/>
      <c r="Y186" s="173">
        <v>1165.0999999999999</v>
      </c>
      <c r="Z186" s="172">
        <v>1165.0999999999999</v>
      </c>
      <c r="AA186" s="169" t="s">
        <v>39</v>
      </c>
      <c r="AB186" s="174"/>
    </row>
    <row r="187" spans="1:28" ht="15.75" customHeight="1" x14ac:dyDescent="0.2">
      <c r="A187" s="168"/>
      <c r="B187" s="169" t="s">
        <v>246</v>
      </c>
      <c r="C187" s="169" t="s">
        <v>714</v>
      </c>
      <c r="D187" s="170" t="s">
        <v>1713</v>
      </c>
      <c r="E187" s="170" t="s">
        <v>1867</v>
      </c>
      <c r="F187" s="170"/>
      <c r="G187" s="170" t="s">
        <v>185</v>
      </c>
      <c r="H187" s="169" t="s">
        <v>2582</v>
      </c>
      <c r="I187" s="171" t="s">
        <v>246</v>
      </c>
      <c r="J187" s="87" t="s">
        <v>30</v>
      </c>
      <c r="K187" s="170" t="s">
        <v>31</v>
      </c>
      <c r="L187" s="170"/>
      <c r="M187" s="169" t="s">
        <v>3633</v>
      </c>
      <c r="N187" s="169" t="s">
        <v>3807</v>
      </c>
      <c r="O187" s="170" t="s">
        <v>37</v>
      </c>
      <c r="P187" s="170" t="s">
        <v>4436</v>
      </c>
      <c r="Q187" s="170"/>
      <c r="R187" s="170"/>
      <c r="S187" s="176">
        <v>43517</v>
      </c>
      <c r="T187" s="170"/>
      <c r="U187" s="170"/>
      <c r="V187" s="169">
        <v>2315.63</v>
      </c>
      <c r="W187" s="172"/>
      <c r="X187" s="169"/>
      <c r="Y187" s="173">
        <v>1157.81</v>
      </c>
      <c r="Z187" s="172">
        <v>1157.82</v>
      </c>
      <c r="AA187" s="169" t="s">
        <v>246</v>
      </c>
      <c r="AB187" s="174"/>
    </row>
    <row r="188" spans="1:28" ht="15.75" customHeight="1" x14ac:dyDescent="0.2">
      <c r="A188" s="168"/>
      <c r="B188" s="169" t="s">
        <v>246</v>
      </c>
      <c r="C188" s="169" t="s">
        <v>715</v>
      </c>
      <c r="D188" s="170" t="s">
        <v>1714</v>
      </c>
      <c r="E188" s="170" t="s">
        <v>1868</v>
      </c>
      <c r="F188" s="170"/>
      <c r="G188" s="170" t="s">
        <v>185</v>
      </c>
      <c r="H188" s="169" t="s">
        <v>2583</v>
      </c>
      <c r="I188" s="171" t="s">
        <v>3602</v>
      </c>
      <c r="J188" s="87" t="s">
        <v>30</v>
      </c>
      <c r="K188" s="170"/>
      <c r="L188" s="170"/>
      <c r="M188" s="169" t="s">
        <v>188</v>
      </c>
      <c r="N188" s="169" t="s">
        <v>3808</v>
      </c>
      <c r="O188" s="170" t="s">
        <v>246</v>
      </c>
      <c r="P188" s="170" t="s">
        <v>246</v>
      </c>
      <c r="Q188" s="170"/>
      <c r="R188" s="170"/>
      <c r="S188" s="176">
        <v>43194</v>
      </c>
      <c r="T188" s="170"/>
      <c r="U188" s="170"/>
      <c r="V188" s="169">
        <v>2679.07</v>
      </c>
      <c r="W188" s="172"/>
      <c r="X188" s="169" t="s">
        <v>143</v>
      </c>
      <c r="Y188" s="173"/>
      <c r="Z188" s="172">
        <v>2679.07</v>
      </c>
      <c r="AA188" s="169" t="s">
        <v>39</v>
      </c>
      <c r="AB188" s="174"/>
    </row>
    <row r="189" spans="1:28" ht="15.75" customHeight="1" x14ac:dyDescent="0.2">
      <c r="A189" s="168"/>
      <c r="B189" s="169" t="s">
        <v>304</v>
      </c>
      <c r="C189" s="169" t="s">
        <v>716</v>
      </c>
      <c r="D189" s="170" t="s">
        <v>1714</v>
      </c>
      <c r="E189" s="170" t="s">
        <v>1869</v>
      </c>
      <c r="F189" s="170"/>
      <c r="G189" s="170" t="s">
        <v>185</v>
      </c>
      <c r="H189" s="169" t="s">
        <v>2584</v>
      </c>
      <c r="I189" s="171" t="s">
        <v>3608</v>
      </c>
      <c r="J189" s="87" t="s">
        <v>30</v>
      </c>
      <c r="K189" s="170" t="s">
        <v>31</v>
      </c>
      <c r="L189" s="170"/>
      <c r="M189" s="169" t="s">
        <v>184</v>
      </c>
      <c r="N189" s="169" t="s">
        <v>3809</v>
      </c>
      <c r="O189" s="170" t="s">
        <v>37</v>
      </c>
      <c r="P189" s="170" t="s">
        <v>4437</v>
      </c>
      <c r="Q189" s="170"/>
      <c r="R189" s="170"/>
      <c r="S189" s="176">
        <v>43195</v>
      </c>
      <c r="T189" s="170"/>
      <c r="U189" s="170"/>
      <c r="V189" s="169">
        <v>2273.23</v>
      </c>
      <c r="W189" s="172"/>
      <c r="X189" s="169"/>
      <c r="Y189" s="173">
        <v>1136.615</v>
      </c>
      <c r="Z189" s="172">
        <v>1136.615</v>
      </c>
      <c r="AA189" s="169" t="s">
        <v>39</v>
      </c>
      <c r="AB189" s="174"/>
    </row>
    <row r="190" spans="1:28" ht="15.75" customHeight="1" x14ac:dyDescent="0.2">
      <c r="A190" s="168"/>
      <c r="B190" s="169" t="s">
        <v>305</v>
      </c>
      <c r="C190" s="169" t="s">
        <v>717</v>
      </c>
      <c r="D190" s="170" t="s">
        <v>1714</v>
      </c>
      <c r="E190" s="170" t="s">
        <v>1870</v>
      </c>
      <c r="F190" s="170"/>
      <c r="G190" s="170" t="s">
        <v>185</v>
      </c>
      <c r="H190" s="169" t="s">
        <v>2585</v>
      </c>
      <c r="I190" s="171" t="s">
        <v>3585</v>
      </c>
      <c r="J190" s="87" t="s">
        <v>30</v>
      </c>
      <c r="K190" s="170" t="s">
        <v>31</v>
      </c>
      <c r="L190" s="170"/>
      <c r="M190" s="169" t="s">
        <v>184</v>
      </c>
      <c r="N190" s="169" t="s">
        <v>3809</v>
      </c>
      <c r="O190" s="170" t="s">
        <v>37</v>
      </c>
      <c r="P190" s="170" t="s">
        <v>4438</v>
      </c>
      <c r="Q190" s="170"/>
      <c r="R190" s="170"/>
      <c r="S190" s="176">
        <v>43195</v>
      </c>
      <c r="T190" s="170"/>
      <c r="U190" s="170"/>
      <c r="V190" s="169">
        <v>3525.83</v>
      </c>
      <c r="W190" s="172"/>
      <c r="X190" s="169"/>
      <c r="Y190" s="173">
        <v>1762.915</v>
      </c>
      <c r="Z190" s="172">
        <v>1762.915</v>
      </c>
      <c r="AA190" s="169" t="s">
        <v>39</v>
      </c>
      <c r="AB190" s="174"/>
    </row>
    <row r="191" spans="1:28" ht="15.75" customHeight="1" x14ac:dyDescent="0.2">
      <c r="A191" s="168"/>
      <c r="B191" s="169" t="s">
        <v>246</v>
      </c>
      <c r="C191" s="169" t="s">
        <v>718</v>
      </c>
      <c r="D191" s="170" t="s">
        <v>1714</v>
      </c>
      <c r="E191" s="170" t="s">
        <v>1871</v>
      </c>
      <c r="F191" s="170"/>
      <c r="G191" s="170" t="s">
        <v>185</v>
      </c>
      <c r="H191" s="169" t="s">
        <v>2586</v>
      </c>
      <c r="I191" s="171" t="s">
        <v>3602</v>
      </c>
      <c r="J191" s="87" t="s">
        <v>30</v>
      </c>
      <c r="K191" s="170"/>
      <c r="L191" s="170"/>
      <c r="M191" s="169" t="s">
        <v>188</v>
      </c>
      <c r="N191" s="169" t="s">
        <v>3810</v>
      </c>
      <c r="O191" s="170" t="s">
        <v>246</v>
      </c>
      <c r="P191" s="170" t="s">
        <v>246</v>
      </c>
      <c r="Q191" s="170"/>
      <c r="R191" s="170"/>
      <c r="S191" s="176">
        <v>43195</v>
      </c>
      <c r="T191" s="170"/>
      <c r="U191" s="170"/>
      <c r="V191" s="169">
        <v>2260.4699999999998</v>
      </c>
      <c r="W191" s="172"/>
      <c r="X191" s="169" t="s">
        <v>143</v>
      </c>
      <c r="Y191" s="173"/>
      <c r="Z191" s="172">
        <v>2260.4699999999998</v>
      </c>
      <c r="AA191" s="169" t="s">
        <v>39</v>
      </c>
      <c r="AB191" s="174"/>
    </row>
    <row r="192" spans="1:28" ht="15.75" customHeight="1" x14ac:dyDescent="0.2">
      <c r="A192" s="168"/>
      <c r="B192" s="169" t="s">
        <v>246</v>
      </c>
      <c r="C192" s="169" t="s">
        <v>719</v>
      </c>
      <c r="D192" s="170" t="s">
        <v>1714</v>
      </c>
      <c r="E192" s="170" t="s">
        <v>1872</v>
      </c>
      <c r="F192" s="170"/>
      <c r="G192" s="170" t="s">
        <v>185</v>
      </c>
      <c r="H192" s="169" t="s">
        <v>2587</v>
      </c>
      <c r="I192" s="171" t="s">
        <v>3584</v>
      </c>
      <c r="J192" s="87" t="s">
        <v>30</v>
      </c>
      <c r="K192" s="170"/>
      <c r="L192" s="170"/>
      <c r="M192" s="169" t="s">
        <v>188</v>
      </c>
      <c r="N192" s="169" t="s">
        <v>3811</v>
      </c>
      <c r="O192" s="170" t="s">
        <v>246</v>
      </c>
      <c r="P192" s="170" t="s">
        <v>246</v>
      </c>
      <c r="Q192" s="170"/>
      <c r="R192" s="170"/>
      <c r="S192" s="176">
        <v>43196</v>
      </c>
      <c r="T192" s="170"/>
      <c r="U192" s="170"/>
      <c r="V192" s="169">
        <v>2176.7399999999998</v>
      </c>
      <c r="W192" s="172"/>
      <c r="X192" s="169" t="s">
        <v>143</v>
      </c>
      <c r="Y192" s="173"/>
      <c r="Z192" s="172">
        <v>2176.7399999999998</v>
      </c>
      <c r="AA192" s="169" t="s">
        <v>39</v>
      </c>
      <c r="AB192" s="174"/>
    </row>
    <row r="193" spans="1:28" ht="15.75" customHeight="1" x14ac:dyDescent="0.2">
      <c r="A193" s="168"/>
      <c r="B193" s="169" t="s">
        <v>306</v>
      </c>
      <c r="C193" s="169" t="s">
        <v>720</v>
      </c>
      <c r="D193" s="170" t="s">
        <v>1714</v>
      </c>
      <c r="E193" s="170" t="s">
        <v>1873</v>
      </c>
      <c r="F193" s="170"/>
      <c r="G193" s="170" t="s">
        <v>185</v>
      </c>
      <c r="H193" s="169" t="s">
        <v>2588</v>
      </c>
      <c r="I193" s="171" t="s">
        <v>3602</v>
      </c>
      <c r="J193" s="87" t="s">
        <v>30</v>
      </c>
      <c r="K193" s="170"/>
      <c r="L193" s="170"/>
      <c r="M193" s="169" t="s">
        <v>3633</v>
      </c>
      <c r="N193" s="169" t="s">
        <v>3812</v>
      </c>
      <c r="O193" s="170" t="s">
        <v>246</v>
      </c>
      <c r="P193" s="170" t="s">
        <v>246</v>
      </c>
      <c r="Q193" s="170"/>
      <c r="R193" s="170"/>
      <c r="S193" s="176">
        <v>43201</v>
      </c>
      <c r="T193" s="170"/>
      <c r="U193" s="170"/>
      <c r="V193" s="169">
        <v>1967.44</v>
      </c>
      <c r="W193" s="172"/>
      <c r="X193" s="169" t="s">
        <v>143</v>
      </c>
      <c r="Y193" s="173"/>
      <c r="Z193" s="172">
        <v>1967.44</v>
      </c>
      <c r="AA193" s="169" t="s">
        <v>39</v>
      </c>
      <c r="AB193" s="174"/>
    </row>
    <row r="194" spans="1:28" ht="15.75" customHeight="1" x14ac:dyDescent="0.2">
      <c r="A194" s="168"/>
      <c r="B194" s="169" t="s">
        <v>307</v>
      </c>
      <c r="C194" s="169" t="s">
        <v>721</v>
      </c>
      <c r="D194" s="170" t="s">
        <v>1714</v>
      </c>
      <c r="E194" s="170" t="s">
        <v>1874</v>
      </c>
      <c r="F194" s="170"/>
      <c r="G194" s="170" t="s">
        <v>185</v>
      </c>
      <c r="H194" s="169" t="s">
        <v>2589</v>
      </c>
      <c r="I194" s="171" t="s">
        <v>3608</v>
      </c>
      <c r="J194" s="87" t="s">
        <v>30</v>
      </c>
      <c r="K194" s="170"/>
      <c r="L194" s="170"/>
      <c r="M194" s="169" t="s">
        <v>184</v>
      </c>
      <c r="N194" s="169" t="s">
        <v>3813</v>
      </c>
      <c r="O194" s="170" t="s">
        <v>246</v>
      </c>
      <c r="P194" s="170" t="s">
        <v>246</v>
      </c>
      <c r="Q194" s="170"/>
      <c r="R194" s="170"/>
      <c r="S194" s="176">
        <v>43201</v>
      </c>
      <c r="T194" s="170"/>
      <c r="U194" s="170"/>
      <c r="V194" s="169">
        <v>2218.6</v>
      </c>
      <c r="W194" s="172"/>
      <c r="X194" s="169" t="s">
        <v>143</v>
      </c>
      <c r="Y194" s="173"/>
      <c r="Z194" s="172">
        <v>2218.6</v>
      </c>
      <c r="AA194" s="169" t="s">
        <v>39</v>
      </c>
      <c r="AB194" s="174"/>
    </row>
    <row r="195" spans="1:28" ht="15.75" customHeight="1" x14ac:dyDescent="0.2">
      <c r="A195" s="168"/>
      <c r="B195" s="169" t="s">
        <v>246</v>
      </c>
      <c r="C195" s="169" t="s">
        <v>722</v>
      </c>
      <c r="D195" s="170" t="s">
        <v>1714</v>
      </c>
      <c r="E195" s="170" t="s">
        <v>1875</v>
      </c>
      <c r="F195" s="170"/>
      <c r="G195" s="170" t="s">
        <v>185</v>
      </c>
      <c r="H195" s="169" t="s">
        <v>2590</v>
      </c>
      <c r="I195" s="171" t="s">
        <v>3602</v>
      </c>
      <c r="J195" s="87" t="s">
        <v>30</v>
      </c>
      <c r="K195" s="170"/>
      <c r="L195" s="170"/>
      <c r="M195" s="169" t="s">
        <v>190</v>
      </c>
      <c r="N195" s="169" t="s">
        <v>3792</v>
      </c>
      <c r="O195" s="170" t="s">
        <v>246</v>
      </c>
      <c r="P195" s="170" t="s">
        <v>246</v>
      </c>
      <c r="Q195" s="170"/>
      <c r="R195" s="170"/>
      <c r="S195" s="176">
        <v>43202</v>
      </c>
      <c r="T195" s="170"/>
      <c r="U195" s="170"/>
      <c r="V195" s="169">
        <v>3864.31</v>
      </c>
      <c r="W195" s="172"/>
      <c r="X195" s="169"/>
      <c r="Y195" s="173"/>
      <c r="Z195" s="172">
        <v>3864.31</v>
      </c>
      <c r="AA195" s="169" t="s">
        <v>39</v>
      </c>
      <c r="AB195" s="174"/>
    </row>
    <row r="196" spans="1:28" ht="15.75" customHeight="1" x14ac:dyDescent="0.2">
      <c r="A196" s="168"/>
      <c r="B196" s="169" t="s">
        <v>246</v>
      </c>
      <c r="C196" s="169" t="s">
        <v>723</v>
      </c>
      <c r="D196" s="170" t="s">
        <v>1714</v>
      </c>
      <c r="E196" s="170" t="s">
        <v>1876</v>
      </c>
      <c r="F196" s="170"/>
      <c r="G196" s="170" t="s">
        <v>185</v>
      </c>
      <c r="H196" s="169" t="s">
        <v>2591</v>
      </c>
      <c r="I196" s="171" t="s">
        <v>3584</v>
      </c>
      <c r="J196" s="87" t="s">
        <v>30</v>
      </c>
      <c r="K196" s="170"/>
      <c r="L196" s="170"/>
      <c r="M196" s="169" t="s">
        <v>188</v>
      </c>
      <c r="N196" s="169" t="s">
        <v>3814</v>
      </c>
      <c r="O196" s="170" t="s">
        <v>246</v>
      </c>
      <c r="P196" s="170" t="s">
        <v>246</v>
      </c>
      <c r="Q196" s="170"/>
      <c r="R196" s="170"/>
      <c r="S196" s="176">
        <v>43208</v>
      </c>
      <c r="T196" s="170"/>
      <c r="U196" s="170"/>
      <c r="V196" s="169">
        <v>2679.07</v>
      </c>
      <c r="W196" s="172"/>
      <c r="X196" s="169" t="s">
        <v>143</v>
      </c>
      <c r="Y196" s="173"/>
      <c r="Z196" s="172">
        <v>2679.07</v>
      </c>
      <c r="AA196" s="169" t="s">
        <v>39</v>
      </c>
      <c r="AB196" s="174"/>
    </row>
    <row r="197" spans="1:28" ht="15.75" customHeight="1" x14ac:dyDescent="0.2">
      <c r="A197" s="168"/>
      <c r="B197" s="169" t="s">
        <v>246</v>
      </c>
      <c r="C197" s="169" t="s">
        <v>724</v>
      </c>
      <c r="D197" s="170" t="s">
        <v>1714</v>
      </c>
      <c r="E197" s="170" t="s">
        <v>1877</v>
      </c>
      <c r="F197" s="170"/>
      <c r="G197" s="170" t="s">
        <v>185</v>
      </c>
      <c r="H197" s="169" t="s">
        <v>2592</v>
      </c>
      <c r="I197" s="171" t="s">
        <v>3602</v>
      </c>
      <c r="J197" s="87" t="s">
        <v>30</v>
      </c>
      <c r="K197" s="170"/>
      <c r="L197" s="170"/>
      <c r="M197" s="169" t="s">
        <v>186</v>
      </c>
      <c r="N197" s="169" t="s">
        <v>3815</v>
      </c>
      <c r="O197" s="170" t="s">
        <v>246</v>
      </c>
      <c r="P197" s="170" t="s">
        <v>246</v>
      </c>
      <c r="Q197" s="170"/>
      <c r="R197" s="170"/>
      <c r="S197" s="176">
        <v>43215</v>
      </c>
      <c r="T197" s="170"/>
      <c r="U197" s="170"/>
      <c r="V197" s="169">
        <v>1632.56</v>
      </c>
      <c r="W197" s="172"/>
      <c r="X197" s="169" t="s">
        <v>143</v>
      </c>
      <c r="Y197" s="173"/>
      <c r="Z197" s="172">
        <v>1632.56</v>
      </c>
      <c r="AA197" s="169" t="s">
        <v>39</v>
      </c>
      <c r="AB197" s="174"/>
    </row>
    <row r="198" spans="1:28" ht="15.75" customHeight="1" x14ac:dyDescent="0.2">
      <c r="A198" s="168"/>
      <c r="B198" s="169" t="s">
        <v>308</v>
      </c>
      <c r="C198" s="169" t="s">
        <v>725</v>
      </c>
      <c r="D198" s="170" t="s">
        <v>1714</v>
      </c>
      <c r="E198" s="170" t="s">
        <v>1878</v>
      </c>
      <c r="F198" s="170"/>
      <c r="G198" s="170" t="s">
        <v>185</v>
      </c>
      <c r="H198" s="169" t="s">
        <v>2593</v>
      </c>
      <c r="I198" s="171" t="s">
        <v>3601</v>
      </c>
      <c r="J198" s="87" t="s">
        <v>30</v>
      </c>
      <c r="K198" s="170"/>
      <c r="L198" s="170"/>
      <c r="M198" s="169" t="s">
        <v>184</v>
      </c>
      <c r="N198" s="169" t="s">
        <v>3816</v>
      </c>
      <c r="O198" s="170" t="s">
        <v>246</v>
      </c>
      <c r="P198" s="170" t="s">
        <v>246</v>
      </c>
      <c r="Q198" s="170"/>
      <c r="R198" s="170"/>
      <c r="S198" s="176">
        <v>43216</v>
      </c>
      <c r="T198" s="170"/>
      <c r="U198" s="170"/>
      <c r="V198" s="169">
        <v>4714.55</v>
      </c>
      <c r="W198" s="172"/>
      <c r="X198" s="169"/>
      <c r="Y198" s="173"/>
      <c r="Z198" s="172">
        <v>4714.55</v>
      </c>
      <c r="AA198" s="169" t="s">
        <v>39</v>
      </c>
      <c r="AB198" s="174"/>
    </row>
    <row r="199" spans="1:28" ht="15.75" customHeight="1" x14ac:dyDescent="0.2">
      <c r="A199" s="168"/>
      <c r="B199" s="169" t="s">
        <v>309</v>
      </c>
      <c r="C199" s="169" t="s">
        <v>726</v>
      </c>
      <c r="D199" s="170" t="s">
        <v>1714</v>
      </c>
      <c r="E199" s="170" t="s">
        <v>1875</v>
      </c>
      <c r="F199" s="170"/>
      <c r="G199" s="170" t="s">
        <v>185</v>
      </c>
      <c r="H199" s="169" t="s">
        <v>2594</v>
      </c>
      <c r="I199" s="171" t="s">
        <v>3584</v>
      </c>
      <c r="J199" s="87" t="s">
        <v>30</v>
      </c>
      <c r="K199" s="170"/>
      <c r="L199" s="170"/>
      <c r="M199" s="169" t="s">
        <v>184</v>
      </c>
      <c r="N199" s="169" t="s">
        <v>3817</v>
      </c>
      <c r="O199" s="170" t="s">
        <v>246</v>
      </c>
      <c r="P199" s="170" t="s">
        <v>246</v>
      </c>
      <c r="Q199" s="170"/>
      <c r="R199" s="170"/>
      <c r="S199" s="176">
        <v>43216</v>
      </c>
      <c r="T199" s="170"/>
      <c r="U199" s="170"/>
      <c r="V199" s="169">
        <v>3850.95</v>
      </c>
      <c r="W199" s="172"/>
      <c r="X199" s="169"/>
      <c r="Y199" s="173"/>
      <c r="Z199" s="172">
        <v>3850.95</v>
      </c>
      <c r="AA199" s="169" t="s">
        <v>39</v>
      </c>
      <c r="AB199" s="174"/>
    </row>
    <row r="200" spans="1:28" ht="15.75" customHeight="1" x14ac:dyDescent="0.2">
      <c r="A200" s="168"/>
      <c r="B200" s="169" t="s">
        <v>246</v>
      </c>
      <c r="C200" s="169" t="s">
        <v>727</v>
      </c>
      <c r="D200" s="170" t="s">
        <v>1714</v>
      </c>
      <c r="E200" s="170" t="s">
        <v>1879</v>
      </c>
      <c r="F200" s="170"/>
      <c r="G200" s="170" t="s">
        <v>185</v>
      </c>
      <c r="H200" s="169" t="s">
        <v>2595</v>
      </c>
      <c r="I200" s="171" t="s">
        <v>3587</v>
      </c>
      <c r="J200" s="87" t="s">
        <v>30</v>
      </c>
      <c r="K200" s="170"/>
      <c r="L200" s="170"/>
      <c r="M200" s="169" t="s">
        <v>188</v>
      </c>
      <c r="N200" s="169" t="s">
        <v>3818</v>
      </c>
      <c r="O200" s="170" t="s">
        <v>246</v>
      </c>
      <c r="P200" s="170" t="s">
        <v>246</v>
      </c>
      <c r="Q200" s="170"/>
      <c r="R200" s="170"/>
      <c r="S200" s="176">
        <v>43220</v>
      </c>
      <c r="T200" s="170"/>
      <c r="U200" s="170"/>
      <c r="V200" s="169">
        <v>2093.02</v>
      </c>
      <c r="W200" s="172"/>
      <c r="X200" s="169" t="s">
        <v>143</v>
      </c>
      <c r="Y200" s="173"/>
      <c r="Z200" s="172">
        <v>2093.02</v>
      </c>
      <c r="AA200" s="169" t="s">
        <v>39</v>
      </c>
      <c r="AB200" s="174"/>
    </row>
    <row r="201" spans="1:28" ht="15.75" customHeight="1" x14ac:dyDescent="0.2">
      <c r="A201" s="168"/>
      <c r="B201" s="169" t="s">
        <v>246</v>
      </c>
      <c r="C201" s="169" t="s">
        <v>728</v>
      </c>
      <c r="D201" s="170" t="s">
        <v>1714</v>
      </c>
      <c r="E201" s="170" t="s">
        <v>1880</v>
      </c>
      <c r="F201" s="170"/>
      <c r="G201" s="170" t="s">
        <v>185</v>
      </c>
      <c r="H201" s="169" t="s">
        <v>2596</v>
      </c>
      <c r="I201" s="171" t="s">
        <v>3602</v>
      </c>
      <c r="J201" s="87" t="s">
        <v>30</v>
      </c>
      <c r="K201" s="170"/>
      <c r="L201" s="170"/>
      <c r="M201" s="169" t="s">
        <v>188</v>
      </c>
      <c r="N201" s="169" t="s">
        <v>3819</v>
      </c>
      <c r="O201" s="170" t="s">
        <v>246</v>
      </c>
      <c r="P201" s="170" t="s">
        <v>246</v>
      </c>
      <c r="Q201" s="170"/>
      <c r="R201" s="170"/>
      <c r="S201" s="176">
        <v>43220</v>
      </c>
      <c r="T201" s="170"/>
      <c r="U201" s="170"/>
      <c r="V201" s="169">
        <v>2302.33</v>
      </c>
      <c r="W201" s="172"/>
      <c r="X201" s="169" t="s">
        <v>143</v>
      </c>
      <c r="Y201" s="173"/>
      <c r="Z201" s="172">
        <v>2302.33</v>
      </c>
      <c r="AA201" s="169" t="s">
        <v>39</v>
      </c>
      <c r="AB201" s="174"/>
    </row>
    <row r="202" spans="1:28" ht="15.75" customHeight="1" x14ac:dyDescent="0.2">
      <c r="A202" s="168"/>
      <c r="B202" s="169" t="s">
        <v>246</v>
      </c>
      <c r="C202" s="169" t="s">
        <v>729</v>
      </c>
      <c r="D202" s="170" t="s">
        <v>1714</v>
      </c>
      <c r="E202" s="170" t="s">
        <v>1881</v>
      </c>
      <c r="F202" s="170"/>
      <c r="G202" s="170" t="s">
        <v>185</v>
      </c>
      <c r="H202" s="169" t="s">
        <v>2597</v>
      </c>
      <c r="I202" s="171" t="s">
        <v>3589</v>
      </c>
      <c r="J202" s="87" t="s">
        <v>30</v>
      </c>
      <c r="K202" s="170"/>
      <c r="L202" s="170"/>
      <c r="M202" s="169" t="s">
        <v>188</v>
      </c>
      <c r="N202" s="169" t="s">
        <v>3712</v>
      </c>
      <c r="O202" s="170" t="s">
        <v>246</v>
      </c>
      <c r="P202" s="170" t="s">
        <v>246</v>
      </c>
      <c r="Q202" s="170"/>
      <c r="R202" s="170"/>
      <c r="S202" s="176">
        <v>43220</v>
      </c>
      <c r="T202" s="170"/>
      <c r="U202" s="170"/>
      <c r="V202" s="169">
        <v>2260.4699999999998</v>
      </c>
      <c r="W202" s="172"/>
      <c r="X202" s="169" t="s">
        <v>143</v>
      </c>
      <c r="Y202" s="173"/>
      <c r="Z202" s="172">
        <v>2260.4699999999998</v>
      </c>
      <c r="AA202" s="169" t="s">
        <v>39</v>
      </c>
      <c r="AB202" s="174"/>
    </row>
    <row r="203" spans="1:28" ht="15.75" customHeight="1" x14ac:dyDescent="0.2">
      <c r="A203" s="168"/>
      <c r="B203" s="169" t="s">
        <v>246</v>
      </c>
      <c r="C203" s="169" t="s">
        <v>730</v>
      </c>
      <c r="D203" s="170" t="s">
        <v>1714</v>
      </c>
      <c r="E203" s="170" t="s">
        <v>1882</v>
      </c>
      <c r="F203" s="170"/>
      <c r="G203" s="170" t="s">
        <v>185</v>
      </c>
      <c r="H203" s="169" t="s">
        <v>2598</v>
      </c>
      <c r="I203" s="171" t="s">
        <v>3602</v>
      </c>
      <c r="J203" s="87" t="s">
        <v>30</v>
      </c>
      <c r="K203" s="170"/>
      <c r="L203" s="170"/>
      <c r="M203" s="169" t="s">
        <v>188</v>
      </c>
      <c r="N203" s="169" t="s">
        <v>3819</v>
      </c>
      <c r="O203" s="170" t="s">
        <v>246</v>
      </c>
      <c r="P203" s="170" t="s">
        <v>246</v>
      </c>
      <c r="Q203" s="170"/>
      <c r="R203" s="170"/>
      <c r="S203" s="176">
        <v>43220</v>
      </c>
      <c r="T203" s="170"/>
      <c r="U203" s="170"/>
      <c r="V203" s="169">
        <v>2679.07</v>
      </c>
      <c r="W203" s="172"/>
      <c r="X203" s="169" t="s">
        <v>143</v>
      </c>
      <c r="Y203" s="173"/>
      <c r="Z203" s="172">
        <v>2679.07</v>
      </c>
      <c r="AA203" s="169" t="s">
        <v>39</v>
      </c>
      <c r="AB203" s="174"/>
    </row>
    <row r="204" spans="1:28" ht="15.75" customHeight="1" x14ac:dyDescent="0.2">
      <c r="A204" s="168"/>
      <c r="B204" s="169" t="s">
        <v>246</v>
      </c>
      <c r="C204" s="169" t="s">
        <v>731</v>
      </c>
      <c r="D204" s="170" t="s">
        <v>1714</v>
      </c>
      <c r="E204" s="170" t="s">
        <v>1883</v>
      </c>
      <c r="F204" s="170"/>
      <c r="G204" s="170" t="s">
        <v>185</v>
      </c>
      <c r="H204" s="169" t="s">
        <v>2599</v>
      </c>
      <c r="I204" s="171" t="s">
        <v>3587</v>
      </c>
      <c r="J204" s="87" t="s">
        <v>30</v>
      </c>
      <c r="K204" s="170"/>
      <c r="L204" s="170"/>
      <c r="M204" s="169" t="s">
        <v>188</v>
      </c>
      <c r="N204" s="169" t="s">
        <v>3820</v>
      </c>
      <c r="O204" s="170" t="s">
        <v>246</v>
      </c>
      <c r="P204" s="170" t="s">
        <v>246</v>
      </c>
      <c r="Q204" s="170"/>
      <c r="R204" s="170"/>
      <c r="S204" s="176">
        <v>43220</v>
      </c>
      <c r="T204" s="170"/>
      <c r="U204" s="170"/>
      <c r="V204" s="169">
        <v>2972.09</v>
      </c>
      <c r="W204" s="172"/>
      <c r="X204" s="169" t="s">
        <v>143</v>
      </c>
      <c r="Y204" s="173"/>
      <c r="Z204" s="172">
        <v>2972.09</v>
      </c>
      <c r="AA204" s="169" t="s">
        <v>39</v>
      </c>
      <c r="AB204" s="174"/>
    </row>
    <row r="205" spans="1:28" ht="15.75" customHeight="1" x14ac:dyDescent="0.2">
      <c r="A205" s="168"/>
      <c r="B205" s="169" t="s">
        <v>246</v>
      </c>
      <c r="C205" s="169" t="s">
        <v>732</v>
      </c>
      <c r="D205" s="170" t="s">
        <v>1714</v>
      </c>
      <c r="E205" s="170" t="s">
        <v>1884</v>
      </c>
      <c r="F205" s="170"/>
      <c r="G205" s="170" t="s">
        <v>185</v>
      </c>
      <c r="H205" s="169" t="s">
        <v>2600</v>
      </c>
      <c r="I205" s="171" t="s">
        <v>3587</v>
      </c>
      <c r="J205" s="87" t="s">
        <v>30</v>
      </c>
      <c r="K205" s="170"/>
      <c r="L205" s="170"/>
      <c r="M205" s="169" t="s">
        <v>186</v>
      </c>
      <c r="N205" s="169" t="s">
        <v>3821</v>
      </c>
      <c r="O205" s="170" t="s">
        <v>246</v>
      </c>
      <c r="P205" s="170" t="s">
        <v>246</v>
      </c>
      <c r="Q205" s="170"/>
      <c r="R205" s="170"/>
      <c r="S205" s="176">
        <v>43220</v>
      </c>
      <c r="T205" s="170"/>
      <c r="U205" s="170"/>
      <c r="V205" s="169">
        <v>1506.98</v>
      </c>
      <c r="W205" s="172"/>
      <c r="X205" s="169" t="s">
        <v>143</v>
      </c>
      <c r="Y205" s="173"/>
      <c r="Z205" s="172">
        <v>1506.98</v>
      </c>
      <c r="AA205" s="169" t="s">
        <v>39</v>
      </c>
      <c r="AB205" s="174"/>
    </row>
    <row r="206" spans="1:28" ht="15.75" customHeight="1" x14ac:dyDescent="0.2">
      <c r="A206" s="168"/>
      <c r="B206" s="169" t="s">
        <v>246</v>
      </c>
      <c r="C206" s="169" t="s">
        <v>733</v>
      </c>
      <c r="D206" s="170" t="s">
        <v>1714</v>
      </c>
      <c r="E206" s="170" t="s">
        <v>1885</v>
      </c>
      <c r="F206" s="170"/>
      <c r="G206" s="170" t="s">
        <v>185</v>
      </c>
      <c r="H206" s="169" t="s">
        <v>2601</v>
      </c>
      <c r="I206" s="171" t="s">
        <v>3602</v>
      </c>
      <c r="J206" s="87" t="s">
        <v>30</v>
      </c>
      <c r="K206" s="170"/>
      <c r="L206" s="170"/>
      <c r="M206" s="169" t="s">
        <v>32</v>
      </c>
      <c r="N206" s="169" t="s">
        <v>3822</v>
      </c>
      <c r="O206" s="170" t="s">
        <v>246</v>
      </c>
      <c r="P206" s="170" t="s">
        <v>246</v>
      </c>
      <c r="Q206" s="170"/>
      <c r="R206" s="170"/>
      <c r="S206" s="176">
        <v>43220</v>
      </c>
      <c r="T206" s="170"/>
      <c r="U206" s="170"/>
      <c r="V206" s="169">
        <v>2511.63</v>
      </c>
      <c r="W206" s="172"/>
      <c r="X206" s="169" t="s">
        <v>143</v>
      </c>
      <c r="Y206" s="173"/>
      <c r="Z206" s="172">
        <v>2511.63</v>
      </c>
      <c r="AA206" s="169" t="s">
        <v>39</v>
      </c>
      <c r="AB206" s="174"/>
    </row>
    <row r="207" spans="1:28" ht="15.75" customHeight="1" x14ac:dyDescent="0.2">
      <c r="A207" s="168"/>
      <c r="B207" s="169" t="s">
        <v>246</v>
      </c>
      <c r="C207" s="169" t="s">
        <v>734</v>
      </c>
      <c r="D207" s="170" t="s">
        <v>1714</v>
      </c>
      <c r="E207" s="170" t="s">
        <v>1886</v>
      </c>
      <c r="F207" s="170"/>
      <c r="G207" s="170" t="s">
        <v>185</v>
      </c>
      <c r="H207" s="169" t="s">
        <v>2602</v>
      </c>
      <c r="I207" s="171" t="s">
        <v>3602</v>
      </c>
      <c r="J207" s="87" t="s">
        <v>30</v>
      </c>
      <c r="K207" s="170"/>
      <c r="L207" s="170"/>
      <c r="M207" s="169" t="s">
        <v>186</v>
      </c>
      <c r="N207" s="169" t="s">
        <v>3823</v>
      </c>
      <c r="O207" s="170" t="s">
        <v>246</v>
      </c>
      <c r="P207" s="170" t="s">
        <v>246</v>
      </c>
      <c r="Q207" s="170"/>
      <c r="R207" s="170"/>
      <c r="S207" s="176">
        <v>43220</v>
      </c>
      <c r="T207" s="170"/>
      <c r="U207" s="170"/>
      <c r="V207" s="169">
        <v>1632.56</v>
      </c>
      <c r="W207" s="172"/>
      <c r="X207" s="169" t="s">
        <v>143</v>
      </c>
      <c r="Y207" s="173"/>
      <c r="Z207" s="172">
        <v>1632.56</v>
      </c>
      <c r="AA207" s="169" t="s">
        <v>39</v>
      </c>
      <c r="AB207" s="174"/>
    </row>
    <row r="208" spans="1:28" ht="15.75" customHeight="1" x14ac:dyDescent="0.2">
      <c r="A208" s="168"/>
      <c r="B208" s="169" t="s">
        <v>310</v>
      </c>
      <c r="C208" s="169" t="s">
        <v>735</v>
      </c>
      <c r="D208" s="170" t="s">
        <v>1714</v>
      </c>
      <c r="E208" s="170" t="s">
        <v>1887</v>
      </c>
      <c r="F208" s="170"/>
      <c r="G208" s="170" t="s">
        <v>185</v>
      </c>
      <c r="H208" s="169" t="s">
        <v>2603</v>
      </c>
      <c r="I208" s="171" t="s">
        <v>3602</v>
      </c>
      <c r="J208" s="87" t="s">
        <v>30</v>
      </c>
      <c r="K208" s="170"/>
      <c r="L208" s="170"/>
      <c r="M208" s="169" t="s">
        <v>184</v>
      </c>
      <c r="N208" s="169" t="s">
        <v>3824</v>
      </c>
      <c r="O208" s="170" t="s">
        <v>246</v>
      </c>
      <c r="P208" s="170" t="s">
        <v>246</v>
      </c>
      <c r="Q208" s="170"/>
      <c r="R208" s="170"/>
      <c r="S208" s="176">
        <v>43220</v>
      </c>
      <c r="T208" s="170"/>
      <c r="U208" s="170"/>
      <c r="V208" s="169">
        <v>2511.4699999999998</v>
      </c>
      <c r="W208" s="172"/>
      <c r="X208" s="169" t="s">
        <v>143</v>
      </c>
      <c r="Y208" s="173"/>
      <c r="Z208" s="172">
        <v>2511.4699999999998</v>
      </c>
      <c r="AA208" s="169" t="s">
        <v>39</v>
      </c>
      <c r="AB208" s="174"/>
    </row>
    <row r="209" spans="1:28" ht="15.75" customHeight="1" x14ac:dyDescent="0.2">
      <c r="A209" s="168"/>
      <c r="B209" s="169" t="s">
        <v>246</v>
      </c>
      <c r="C209" s="169" t="s">
        <v>736</v>
      </c>
      <c r="D209" s="170" t="s">
        <v>1714</v>
      </c>
      <c r="E209" s="170" t="s">
        <v>1888</v>
      </c>
      <c r="F209" s="170"/>
      <c r="G209" s="170" t="s">
        <v>185</v>
      </c>
      <c r="H209" s="169" t="s">
        <v>2604</v>
      </c>
      <c r="I209" s="171" t="s">
        <v>3587</v>
      </c>
      <c r="J209" s="87" t="s">
        <v>30</v>
      </c>
      <c r="K209" s="170"/>
      <c r="L209" s="170"/>
      <c r="M209" s="169" t="s">
        <v>188</v>
      </c>
      <c r="N209" s="169" t="s">
        <v>3825</v>
      </c>
      <c r="O209" s="170" t="s">
        <v>246</v>
      </c>
      <c r="P209" s="170" t="s">
        <v>246</v>
      </c>
      <c r="Q209" s="170"/>
      <c r="R209" s="170"/>
      <c r="S209" s="176">
        <v>43220</v>
      </c>
      <c r="T209" s="170"/>
      <c r="U209" s="170"/>
      <c r="V209" s="169">
        <v>2762.53</v>
      </c>
      <c r="W209" s="172"/>
      <c r="X209" s="169" t="s">
        <v>143</v>
      </c>
      <c r="Y209" s="173"/>
      <c r="Z209" s="172">
        <v>2762.53</v>
      </c>
      <c r="AA209" s="169" t="s">
        <v>39</v>
      </c>
      <c r="AB209" s="174"/>
    </row>
    <row r="210" spans="1:28" ht="15.75" customHeight="1" x14ac:dyDescent="0.2">
      <c r="A210" s="168"/>
      <c r="B210" s="169" t="s">
        <v>246</v>
      </c>
      <c r="C210" s="169" t="s">
        <v>737</v>
      </c>
      <c r="D210" s="170" t="s">
        <v>1714</v>
      </c>
      <c r="E210" s="170" t="s">
        <v>1889</v>
      </c>
      <c r="F210" s="170"/>
      <c r="G210" s="170" t="s">
        <v>185</v>
      </c>
      <c r="H210" s="169" t="s">
        <v>2605</v>
      </c>
      <c r="I210" s="171" t="s">
        <v>3587</v>
      </c>
      <c r="J210" s="87" t="s">
        <v>30</v>
      </c>
      <c r="K210" s="170"/>
      <c r="L210" s="170"/>
      <c r="M210" s="169" t="s">
        <v>188</v>
      </c>
      <c r="N210" s="169" t="s">
        <v>3819</v>
      </c>
      <c r="O210" s="170" t="s">
        <v>246</v>
      </c>
      <c r="P210" s="170" t="s">
        <v>246</v>
      </c>
      <c r="Q210" s="170"/>
      <c r="R210" s="170"/>
      <c r="S210" s="176">
        <v>43220</v>
      </c>
      <c r="T210" s="170"/>
      <c r="U210" s="170"/>
      <c r="V210" s="169">
        <v>3222.95</v>
      </c>
      <c r="W210" s="172"/>
      <c r="X210" s="169" t="s">
        <v>143</v>
      </c>
      <c r="Y210" s="173"/>
      <c r="Z210" s="172">
        <v>3222.95</v>
      </c>
      <c r="AA210" s="169" t="s">
        <v>39</v>
      </c>
      <c r="AB210" s="174"/>
    </row>
    <row r="211" spans="1:28" ht="15.75" customHeight="1" x14ac:dyDescent="0.2">
      <c r="A211" s="168"/>
      <c r="B211" s="169" t="s">
        <v>311</v>
      </c>
      <c r="C211" s="169" t="s">
        <v>738</v>
      </c>
      <c r="D211" s="170" t="s">
        <v>1714</v>
      </c>
      <c r="E211" s="170" t="s">
        <v>1890</v>
      </c>
      <c r="F211" s="170"/>
      <c r="G211" s="170" t="s">
        <v>185</v>
      </c>
      <c r="H211" s="169" t="s">
        <v>2606</v>
      </c>
      <c r="I211" s="171" t="s">
        <v>3588</v>
      </c>
      <c r="J211" s="87" t="s">
        <v>30</v>
      </c>
      <c r="K211" s="170"/>
      <c r="L211" s="170"/>
      <c r="M211" s="169" t="s">
        <v>184</v>
      </c>
      <c r="N211" s="169" t="s">
        <v>3731</v>
      </c>
      <c r="O211" s="170" t="s">
        <v>246</v>
      </c>
      <c r="P211" s="170" t="s">
        <v>246</v>
      </c>
      <c r="Q211" s="170"/>
      <c r="R211" s="170"/>
      <c r="S211" s="176">
        <v>43237</v>
      </c>
      <c r="T211" s="170"/>
      <c r="U211" s="170"/>
      <c r="V211" s="169">
        <v>4742.68</v>
      </c>
      <c r="W211" s="172"/>
      <c r="X211" s="169"/>
      <c r="Y211" s="173"/>
      <c r="Z211" s="172">
        <v>4742.68</v>
      </c>
      <c r="AA211" s="169" t="s">
        <v>39</v>
      </c>
      <c r="AB211" s="174"/>
    </row>
    <row r="212" spans="1:28" ht="15.75" customHeight="1" x14ac:dyDescent="0.2">
      <c r="A212" s="168"/>
      <c r="B212" s="169" t="s">
        <v>312</v>
      </c>
      <c r="C212" s="169" t="s">
        <v>739</v>
      </c>
      <c r="D212" s="170" t="s">
        <v>1714</v>
      </c>
      <c r="E212" s="170" t="s">
        <v>1891</v>
      </c>
      <c r="F212" s="170"/>
      <c r="G212" s="170" t="s">
        <v>185</v>
      </c>
      <c r="H212" s="169" t="s">
        <v>2607</v>
      </c>
      <c r="I212" s="171" t="s">
        <v>3588</v>
      </c>
      <c r="J212" s="87" t="s">
        <v>30</v>
      </c>
      <c r="K212" s="170"/>
      <c r="L212" s="170"/>
      <c r="M212" s="169" t="s">
        <v>3633</v>
      </c>
      <c r="N212" s="169" t="s">
        <v>3826</v>
      </c>
      <c r="O212" s="170" t="s">
        <v>246</v>
      </c>
      <c r="P212" s="170" t="s">
        <v>246</v>
      </c>
      <c r="Q212" s="170"/>
      <c r="R212" s="170"/>
      <c r="S212" s="176">
        <v>43244</v>
      </c>
      <c r="T212" s="170"/>
      <c r="U212" s="170"/>
      <c r="V212" s="169">
        <v>4010.49</v>
      </c>
      <c r="W212" s="172">
        <v>1692.39</v>
      </c>
      <c r="X212" s="169"/>
      <c r="Y212" s="173"/>
      <c r="Z212" s="172">
        <v>4010.49</v>
      </c>
      <c r="AA212" s="169" t="s">
        <v>39</v>
      </c>
      <c r="AB212" s="174"/>
    </row>
    <row r="213" spans="1:28" ht="15.75" customHeight="1" x14ac:dyDescent="0.2">
      <c r="A213" s="168"/>
      <c r="B213" s="169" t="s">
        <v>246</v>
      </c>
      <c r="C213" s="169" t="s">
        <v>740</v>
      </c>
      <c r="D213" s="170" t="s">
        <v>1714</v>
      </c>
      <c r="E213" s="170" t="s">
        <v>1892</v>
      </c>
      <c r="F213" s="170"/>
      <c r="G213" s="170" t="s">
        <v>185</v>
      </c>
      <c r="H213" s="169" t="s">
        <v>2608</v>
      </c>
      <c r="I213" s="171" t="s">
        <v>3602</v>
      </c>
      <c r="J213" s="87" t="s">
        <v>30</v>
      </c>
      <c r="K213" s="170"/>
      <c r="L213" s="170"/>
      <c r="M213" s="169" t="s">
        <v>179</v>
      </c>
      <c r="N213" s="169" t="s">
        <v>3827</v>
      </c>
      <c r="O213" s="170" t="s">
        <v>246</v>
      </c>
      <c r="P213" s="170" t="s">
        <v>246</v>
      </c>
      <c r="Q213" s="170"/>
      <c r="R213" s="170"/>
      <c r="S213" s="176">
        <v>43251</v>
      </c>
      <c r="T213" s="170"/>
      <c r="U213" s="170"/>
      <c r="V213" s="169">
        <v>2428.11</v>
      </c>
      <c r="W213" s="172"/>
      <c r="X213" s="169" t="s">
        <v>143</v>
      </c>
      <c r="Y213" s="173"/>
      <c r="Z213" s="172">
        <v>2428.11</v>
      </c>
      <c r="AA213" s="169" t="s">
        <v>39</v>
      </c>
      <c r="AB213" s="174"/>
    </row>
    <row r="214" spans="1:28" ht="15.75" customHeight="1" x14ac:dyDescent="0.2">
      <c r="A214" s="168"/>
      <c r="B214" s="169" t="s">
        <v>313</v>
      </c>
      <c r="C214" s="169" t="s">
        <v>741</v>
      </c>
      <c r="D214" s="170" t="s">
        <v>1714</v>
      </c>
      <c r="E214" s="170" t="s">
        <v>1893</v>
      </c>
      <c r="F214" s="170"/>
      <c r="G214" s="170" t="s">
        <v>185</v>
      </c>
      <c r="H214" s="169" t="s">
        <v>2609</v>
      </c>
      <c r="I214" s="171" t="s">
        <v>3587</v>
      </c>
      <c r="J214" s="87" t="s">
        <v>30</v>
      </c>
      <c r="K214" s="170"/>
      <c r="L214" s="170"/>
      <c r="M214" s="169" t="s">
        <v>184</v>
      </c>
      <c r="N214" s="169" t="s">
        <v>3828</v>
      </c>
      <c r="O214" s="170" t="s">
        <v>246</v>
      </c>
      <c r="P214" s="170" t="s">
        <v>246</v>
      </c>
      <c r="Q214" s="170"/>
      <c r="R214" s="170"/>
      <c r="S214" s="176">
        <v>43251</v>
      </c>
      <c r="T214" s="170"/>
      <c r="U214" s="170"/>
      <c r="V214" s="169">
        <v>4685.33</v>
      </c>
      <c r="W214" s="172"/>
      <c r="X214" s="169"/>
      <c r="Y214" s="173"/>
      <c r="Z214" s="172">
        <v>4685.33</v>
      </c>
      <c r="AA214" s="169" t="s">
        <v>39</v>
      </c>
      <c r="AB214" s="174"/>
    </row>
    <row r="215" spans="1:28" ht="15.75" customHeight="1" x14ac:dyDescent="0.2">
      <c r="A215" s="168"/>
      <c r="B215" s="169" t="s">
        <v>314</v>
      </c>
      <c r="C215" s="169" t="s">
        <v>742</v>
      </c>
      <c r="D215" s="170" t="s">
        <v>1714</v>
      </c>
      <c r="E215" s="170" t="s">
        <v>1894</v>
      </c>
      <c r="F215" s="170"/>
      <c r="G215" s="170" t="s">
        <v>185</v>
      </c>
      <c r="H215" s="169" t="s">
        <v>2610</v>
      </c>
      <c r="I215" s="171" t="s">
        <v>3602</v>
      </c>
      <c r="J215" s="87" t="s">
        <v>30</v>
      </c>
      <c r="K215" s="170"/>
      <c r="L215" s="170"/>
      <c r="M215" s="169" t="s">
        <v>184</v>
      </c>
      <c r="N215" s="169" t="s">
        <v>3829</v>
      </c>
      <c r="O215" s="170" t="s">
        <v>246</v>
      </c>
      <c r="P215" s="170" t="s">
        <v>246</v>
      </c>
      <c r="Q215" s="170"/>
      <c r="R215" s="170"/>
      <c r="S215" s="176">
        <v>43251</v>
      </c>
      <c r="T215" s="170"/>
      <c r="U215" s="170"/>
      <c r="V215" s="169">
        <v>1967.68</v>
      </c>
      <c r="W215" s="172"/>
      <c r="X215" s="169" t="s">
        <v>143</v>
      </c>
      <c r="Y215" s="173"/>
      <c r="Z215" s="172">
        <v>1967.68</v>
      </c>
      <c r="AA215" s="169" t="s">
        <v>39</v>
      </c>
      <c r="AB215" s="174"/>
    </row>
    <row r="216" spans="1:28" ht="15.75" customHeight="1" x14ac:dyDescent="0.2">
      <c r="A216" s="168"/>
      <c r="B216" s="169" t="s">
        <v>315</v>
      </c>
      <c r="C216" s="169" t="s">
        <v>743</v>
      </c>
      <c r="D216" s="170" t="s">
        <v>1714</v>
      </c>
      <c r="E216" s="170" t="s">
        <v>1895</v>
      </c>
      <c r="F216" s="170"/>
      <c r="G216" s="170" t="s">
        <v>185</v>
      </c>
      <c r="H216" s="169" t="s">
        <v>2611</v>
      </c>
      <c r="I216" s="171" t="s">
        <v>3596</v>
      </c>
      <c r="J216" s="87" t="s">
        <v>30</v>
      </c>
      <c r="K216" s="170" t="s">
        <v>31</v>
      </c>
      <c r="L216" s="170"/>
      <c r="M216" s="169" t="s">
        <v>184</v>
      </c>
      <c r="N216" s="169" t="s">
        <v>3830</v>
      </c>
      <c r="O216" s="170" t="s">
        <v>168</v>
      </c>
      <c r="P216" s="170" t="s">
        <v>4439</v>
      </c>
      <c r="Q216" s="170"/>
      <c r="R216" s="170"/>
      <c r="S216" s="176">
        <v>43251</v>
      </c>
      <c r="T216" s="170"/>
      <c r="U216" s="170"/>
      <c r="V216" s="169">
        <v>2407.2600000000002</v>
      </c>
      <c r="W216" s="172"/>
      <c r="X216" s="169" t="s">
        <v>143</v>
      </c>
      <c r="Y216" s="173">
        <v>1203.6300000000001</v>
      </c>
      <c r="Z216" s="172">
        <v>1203.6300000000001</v>
      </c>
      <c r="AA216" s="169" t="s">
        <v>39</v>
      </c>
      <c r="AB216" s="174"/>
    </row>
    <row r="217" spans="1:28" ht="15.75" customHeight="1" x14ac:dyDescent="0.2">
      <c r="A217" s="168"/>
      <c r="B217" s="169" t="s">
        <v>246</v>
      </c>
      <c r="C217" s="169" t="s">
        <v>744</v>
      </c>
      <c r="D217" s="170" t="s">
        <v>1714</v>
      </c>
      <c r="E217" s="170" t="s">
        <v>1880</v>
      </c>
      <c r="F217" s="170"/>
      <c r="G217" s="170" t="s">
        <v>185</v>
      </c>
      <c r="H217" s="169" t="s">
        <v>2612</v>
      </c>
      <c r="I217" s="171" t="s">
        <v>3587</v>
      </c>
      <c r="J217" s="87" t="s">
        <v>30</v>
      </c>
      <c r="K217" s="170"/>
      <c r="L217" s="170"/>
      <c r="M217" s="169" t="s">
        <v>188</v>
      </c>
      <c r="N217" s="169" t="s">
        <v>3831</v>
      </c>
      <c r="O217" s="170" t="s">
        <v>246</v>
      </c>
      <c r="P217" s="170" t="s">
        <v>246</v>
      </c>
      <c r="Q217" s="170"/>
      <c r="R217" s="170"/>
      <c r="S217" s="176">
        <v>43251</v>
      </c>
      <c r="T217" s="170"/>
      <c r="U217" s="170"/>
      <c r="V217" s="169">
        <v>2302.11</v>
      </c>
      <c r="W217" s="172"/>
      <c r="X217" s="169" t="s">
        <v>143</v>
      </c>
      <c r="Y217" s="173"/>
      <c r="Z217" s="172">
        <v>2302.11</v>
      </c>
      <c r="AA217" s="169" t="s">
        <v>39</v>
      </c>
      <c r="AB217" s="174"/>
    </row>
    <row r="218" spans="1:28" ht="15.75" customHeight="1" x14ac:dyDescent="0.2">
      <c r="A218" s="168"/>
      <c r="B218" s="169" t="s">
        <v>246</v>
      </c>
      <c r="C218" s="169" t="s">
        <v>745</v>
      </c>
      <c r="D218" s="170" t="s">
        <v>1714</v>
      </c>
      <c r="E218" s="170" t="s">
        <v>1896</v>
      </c>
      <c r="F218" s="170"/>
      <c r="G218" s="170" t="s">
        <v>185</v>
      </c>
      <c r="H218" s="169" t="s">
        <v>2613</v>
      </c>
      <c r="I218" s="171" t="s">
        <v>3588</v>
      </c>
      <c r="J218" s="87" t="s">
        <v>30</v>
      </c>
      <c r="K218" s="170"/>
      <c r="L218" s="170"/>
      <c r="M218" s="169" t="s">
        <v>188</v>
      </c>
      <c r="N218" s="169" t="s">
        <v>3656</v>
      </c>
      <c r="O218" s="170" t="s">
        <v>246</v>
      </c>
      <c r="P218" s="170" t="s">
        <v>246</v>
      </c>
      <c r="Q218" s="170"/>
      <c r="R218" s="170"/>
      <c r="S218" s="176">
        <v>43251</v>
      </c>
      <c r="T218" s="170"/>
      <c r="U218" s="170"/>
      <c r="V218" s="169">
        <v>2762.53</v>
      </c>
      <c r="W218" s="172"/>
      <c r="X218" s="169" t="s">
        <v>143</v>
      </c>
      <c r="Y218" s="173"/>
      <c r="Z218" s="172">
        <v>2762.53</v>
      </c>
      <c r="AA218" s="169" t="s">
        <v>39</v>
      </c>
      <c r="AB218" s="174"/>
    </row>
    <row r="219" spans="1:28" ht="15.75" customHeight="1" x14ac:dyDescent="0.2">
      <c r="A219" s="168"/>
      <c r="B219" s="169" t="s">
        <v>316</v>
      </c>
      <c r="C219" s="169" t="s">
        <v>746</v>
      </c>
      <c r="D219" s="170" t="s">
        <v>1714</v>
      </c>
      <c r="E219" s="170" t="s">
        <v>1897</v>
      </c>
      <c r="F219" s="170"/>
      <c r="G219" s="170" t="s">
        <v>185</v>
      </c>
      <c r="H219" s="169" t="s">
        <v>2614</v>
      </c>
      <c r="I219" s="171" t="s">
        <v>3588</v>
      </c>
      <c r="J219" s="87" t="s">
        <v>30</v>
      </c>
      <c r="K219" s="170"/>
      <c r="L219" s="170"/>
      <c r="M219" s="169" t="s">
        <v>184</v>
      </c>
      <c r="N219" s="169" t="s">
        <v>3832</v>
      </c>
      <c r="O219" s="170" t="s">
        <v>246</v>
      </c>
      <c r="P219" s="170" t="s">
        <v>246</v>
      </c>
      <c r="Q219" s="170"/>
      <c r="R219" s="170"/>
      <c r="S219" s="176">
        <v>43251</v>
      </c>
      <c r="T219" s="170"/>
      <c r="U219" s="170"/>
      <c r="V219" s="169">
        <v>2679.16</v>
      </c>
      <c r="W219" s="172"/>
      <c r="X219" s="169" t="s">
        <v>143</v>
      </c>
      <c r="Y219" s="173"/>
      <c r="Z219" s="172">
        <v>2679.16</v>
      </c>
      <c r="AA219" s="169" t="s">
        <v>39</v>
      </c>
      <c r="AB219" s="174"/>
    </row>
    <row r="220" spans="1:28" ht="15.75" customHeight="1" x14ac:dyDescent="0.2">
      <c r="A220" s="168"/>
      <c r="B220" s="169" t="s">
        <v>246</v>
      </c>
      <c r="C220" s="169" t="s">
        <v>747</v>
      </c>
      <c r="D220" s="170" t="s">
        <v>1714</v>
      </c>
      <c r="E220" s="170" t="s">
        <v>1898</v>
      </c>
      <c r="F220" s="170"/>
      <c r="G220" s="170" t="s">
        <v>185</v>
      </c>
      <c r="H220" s="169" t="s">
        <v>2615</v>
      </c>
      <c r="I220" s="171" t="s">
        <v>3587</v>
      </c>
      <c r="J220" s="87" t="s">
        <v>30</v>
      </c>
      <c r="K220" s="170"/>
      <c r="L220" s="170"/>
      <c r="M220" s="169" t="s">
        <v>32</v>
      </c>
      <c r="N220" s="169" t="s">
        <v>3833</v>
      </c>
      <c r="O220" s="170" t="s">
        <v>246</v>
      </c>
      <c r="P220" s="170" t="s">
        <v>246</v>
      </c>
      <c r="Q220" s="170"/>
      <c r="R220" s="170"/>
      <c r="S220" s="176">
        <v>43251</v>
      </c>
      <c r="T220" s="170"/>
      <c r="U220" s="170"/>
      <c r="V220" s="169">
        <v>2846.84</v>
      </c>
      <c r="W220" s="172"/>
      <c r="X220" s="169" t="s">
        <v>143</v>
      </c>
      <c r="Y220" s="173"/>
      <c r="Z220" s="172">
        <v>2846.84</v>
      </c>
      <c r="AA220" s="169" t="s">
        <v>39</v>
      </c>
      <c r="AB220" s="174"/>
    </row>
    <row r="221" spans="1:28" ht="15.75" customHeight="1" x14ac:dyDescent="0.2">
      <c r="A221" s="168"/>
      <c r="B221" s="169" t="s">
        <v>246</v>
      </c>
      <c r="C221" s="169" t="s">
        <v>748</v>
      </c>
      <c r="D221" s="170" t="s">
        <v>1714</v>
      </c>
      <c r="E221" s="170" t="s">
        <v>1877</v>
      </c>
      <c r="F221" s="170"/>
      <c r="G221" s="170" t="s">
        <v>185</v>
      </c>
      <c r="H221" s="169" t="s">
        <v>2616</v>
      </c>
      <c r="I221" s="171" t="s">
        <v>3588</v>
      </c>
      <c r="J221" s="87" t="s">
        <v>30</v>
      </c>
      <c r="K221" s="170"/>
      <c r="L221" s="170"/>
      <c r="M221" s="169" t="s">
        <v>188</v>
      </c>
      <c r="N221" s="169" t="s">
        <v>3671</v>
      </c>
      <c r="O221" s="170" t="s">
        <v>246</v>
      </c>
      <c r="P221" s="170" t="s">
        <v>246</v>
      </c>
      <c r="Q221" s="170"/>
      <c r="R221" s="170"/>
      <c r="S221" s="176">
        <v>43251</v>
      </c>
      <c r="T221" s="170"/>
      <c r="U221" s="170"/>
      <c r="V221" s="169">
        <v>1632.32</v>
      </c>
      <c r="W221" s="172"/>
      <c r="X221" s="169" t="s">
        <v>143</v>
      </c>
      <c r="Y221" s="173"/>
      <c r="Z221" s="172">
        <v>1632.32</v>
      </c>
      <c r="AA221" s="169" t="s">
        <v>39</v>
      </c>
      <c r="AB221" s="174"/>
    </row>
    <row r="222" spans="1:28" ht="15.75" customHeight="1" x14ac:dyDescent="0.2">
      <c r="A222" s="168"/>
      <c r="B222" s="169" t="s">
        <v>246</v>
      </c>
      <c r="C222" s="169" t="s">
        <v>749</v>
      </c>
      <c r="D222" s="170" t="s">
        <v>1714</v>
      </c>
      <c r="E222" s="170" t="s">
        <v>1899</v>
      </c>
      <c r="F222" s="170"/>
      <c r="G222" s="170" t="s">
        <v>185</v>
      </c>
      <c r="H222" s="169" t="s">
        <v>2617</v>
      </c>
      <c r="I222" s="171" t="s">
        <v>3602</v>
      </c>
      <c r="J222" s="87" t="s">
        <v>30</v>
      </c>
      <c r="K222" s="170"/>
      <c r="L222" s="170"/>
      <c r="M222" s="169" t="s">
        <v>188</v>
      </c>
      <c r="N222" s="169" t="s">
        <v>3834</v>
      </c>
      <c r="O222" s="170" t="s">
        <v>246</v>
      </c>
      <c r="P222" s="170" t="s">
        <v>246</v>
      </c>
      <c r="Q222" s="170"/>
      <c r="R222" s="170"/>
      <c r="S222" s="176">
        <v>43251</v>
      </c>
      <c r="T222" s="170"/>
      <c r="U222" s="170"/>
      <c r="V222" s="169">
        <v>2762.53</v>
      </c>
      <c r="W222" s="172"/>
      <c r="X222" s="169" t="s">
        <v>143</v>
      </c>
      <c r="Y222" s="173"/>
      <c r="Z222" s="172">
        <v>2762.53</v>
      </c>
      <c r="AA222" s="169" t="s">
        <v>39</v>
      </c>
      <c r="AB222" s="174"/>
    </row>
    <row r="223" spans="1:28" ht="15.75" customHeight="1" x14ac:dyDescent="0.2">
      <c r="A223" s="168"/>
      <c r="B223" s="169" t="s">
        <v>317</v>
      </c>
      <c r="C223" s="169" t="s">
        <v>750</v>
      </c>
      <c r="D223" s="170" t="s">
        <v>1714</v>
      </c>
      <c r="E223" s="170" t="s">
        <v>1900</v>
      </c>
      <c r="F223" s="170"/>
      <c r="G223" s="170" t="s">
        <v>185</v>
      </c>
      <c r="H223" s="169" t="s">
        <v>2618</v>
      </c>
      <c r="I223" s="171" t="s">
        <v>3587</v>
      </c>
      <c r="J223" s="87" t="s">
        <v>30</v>
      </c>
      <c r="K223" s="170" t="s">
        <v>31</v>
      </c>
      <c r="L223" s="170"/>
      <c r="M223" s="169" t="s">
        <v>190</v>
      </c>
      <c r="N223" s="169" t="s">
        <v>3835</v>
      </c>
      <c r="O223" s="170" t="s">
        <v>4414</v>
      </c>
      <c r="P223" s="170" t="s">
        <v>4440</v>
      </c>
      <c r="Q223" s="170"/>
      <c r="R223" s="170"/>
      <c r="S223" s="176">
        <v>43251</v>
      </c>
      <c r="T223" s="170"/>
      <c r="U223" s="170"/>
      <c r="V223" s="169">
        <v>3390.63</v>
      </c>
      <c r="W223" s="172"/>
      <c r="X223" s="169" t="s">
        <v>143</v>
      </c>
      <c r="Y223" s="173">
        <v>1695.3150000000001</v>
      </c>
      <c r="Z223" s="172">
        <v>1695.3150000000001</v>
      </c>
      <c r="AA223" s="169" t="s">
        <v>39</v>
      </c>
      <c r="AB223" s="174"/>
    </row>
    <row r="224" spans="1:28" ht="15.75" customHeight="1" x14ac:dyDescent="0.2">
      <c r="A224" s="168"/>
      <c r="B224" s="169" t="s">
        <v>318</v>
      </c>
      <c r="C224" s="169" t="s">
        <v>751</v>
      </c>
      <c r="D224" s="170" t="s">
        <v>1714</v>
      </c>
      <c r="E224" s="170" t="s">
        <v>1901</v>
      </c>
      <c r="F224" s="170"/>
      <c r="G224" s="170" t="s">
        <v>185</v>
      </c>
      <c r="H224" s="169" t="s">
        <v>2619</v>
      </c>
      <c r="I224" s="171" t="s">
        <v>3587</v>
      </c>
      <c r="J224" s="87" t="s">
        <v>30</v>
      </c>
      <c r="K224" s="170"/>
      <c r="L224" s="170"/>
      <c r="M224" s="169" t="s">
        <v>184</v>
      </c>
      <c r="N224" s="169" t="s">
        <v>3836</v>
      </c>
      <c r="O224" s="170" t="s">
        <v>246</v>
      </c>
      <c r="P224" s="170" t="s">
        <v>246</v>
      </c>
      <c r="Q224" s="170"/>
      <c r="R224" s="170"/>
      <c r="S224" s="176">
        <v>43251</v>
      </c>
      <c r="T224" s="170"/>
      <c r="U224" s="170"/>
      <c r="V224" s="169">
        <v>1674</v>
      </c>
      <c r="W224" s="172"/>
      <c r="X224" s="169" t="s">
        <v>143</v>
      </c>
      <c r="Y224" s="173"/>
      <c r="Z224" s="172">
        <v>1674</v>
      </c>
      <c r="AA224" s="169" t="s">
        <v>39</v>
      </c>
      <c r="AB224" s="174"/>
    </row>
    <row r="225" spans="1:28" ht="15.75" customHeight="1" x14ac:dyDescent="0.2">
      <c r="A225" s="168"/>
      <c r="B225" s="169" t="s">
        <v>319</v>
      </c>
      <c r="C225" s="169" t="s">
        <v>752</v>
      </c>
      <c r="D225" s="170" t="s">
        <v>1714</v>
      </c>
      <c r="E225" s="170" t="s">
        <v>1902</v>
      </c>
      <c r="F225" s="170"/>
      <c r="G225" s="170" t="s">
        <v>185</v>
      </c>
      <c r="H225" s="169" t="s">
        <v>2620</v>
      </c>
      <c r="I225" s="171" t="s">
        <v>3587</v>
      </c>
      <c r="J225" s="87" t="s">
        <v>30</v>
      </c>
      <c r="K225" s="170"/>
      <c r="L225" s="170"/>
      <c r="M225" s="169" t="s">
        <v>184</v>
      </c>
      <c r="N225" s="169" t="s">
        <v>3837</v>
      </c>
      <c r="O225" s="170" t="s">
        <v>246</v>
      </c>
      <c r="P225" s="170" t="s">
        <v>246</v>
      </c>
      <c r="Q225" s="170"/>
      <c r="R225" s="170"/>
      <c r="S225" s="176">
        <v>43251</v>
      </c>
      <c r="T225" s="170"/>
      <c r="U225" s="170"/>
      <c r="V225" s="169">
        <v>2511.4699999999998</v>
      </c>
      <c r="W225" s="172"/>
      <c r="X225" s="169" t="s">
        <v>143</v>
      </c>
      <c r="Y225" s="173"/>
      <c r="Z225" s="172">
        <v>2511.4699999999998</v>
      </c>
      <c r="AA225" s="169" t="s">
        <v>39</v>
      </c>
      <c r="AB225" s="174"/>
    </row>
    <row r="226" spans="1:28" ht="15.75" customHeight="1" x14ac:dyDescent="0.2">
      <c r="A226" s="168"/>
      <c r="B226" s="169" t="s">
        <v>320</v>
      </c>
      <c r="C226" s="169" t="s">
        <v>753</v>
      </c>
      <c r="D226" s="170" t="s">
        <v>1714</v>
      </c>
      <c r="E226" s="170" t="s">
        <v>1903</v>
      </c>
      <c r="F226" s="170"/>
      <c r="G226" s="170" t="s">
        <v>185</v>
      </c>
      <c r="H226" s="169" t="s">
        <v>2621</v>
      </c>
      <c r="I226" s="171" t="s">
        <v>3588</v>
      </c>
      <c r="J226" s="87" t="s">
        <v>30</v>
      </c>
      <c r="K226" s="170" t="s">
        <v>31</v>
      </c>
      <c r="L226" s="170"/>
      <c r="M226" s="169" t="s">
        <v>184</v>
      </c>
      <c r="N226" s="169" t="s">
        <v>3731</v>
      </c>
      <c r="O226" s="170" t="s">
        <v>33</v>
      </c>
      <c r="P226" s="170" t="s">
        <v>4441</v>
      </c>
      <c r="Q226" s="170"/>
      <c r="R226" s="170"/>
      <c r="S226" s="176">
        <v>43251</v>
      </c>
      <c r="T226" s="170"/>
      <c r="U226" s="170"/>
      <c r="V226" s="169">
        <v>4630.84</v>
      </c>
      <c r="W226" s="172"/>
      <c r="X226" s="169"/>
      <c r="Y226" s="173">
        <v>2315.42</v>
      </c>
      <c r="Z226" s="172">
        <v>2315.42</v>
      </c>
      <c r="AA226" s="169" t="s">
        <v>39</v>
      </c>
      <c r="AB226" s="174"/>
    </row>
    <row r="227" spans="1:28" ht="15.75" customHeight="1" x14ac:dyDescent="0.2">
      <c r="A227" s="168"/>
      <c r="B227" s="169" t="s">
        <v>321</v>
      </c>
      <c r="C227" s="169" t="s">
        <v>754</v>
      </c>
      <c r="D227" s="170" t="s">
        <v>1714</v>
      </c>
      <c r="E227" s="170" t="s">
        <v>1904</v>
      </c>
      <c r="F227" s="170"/>
      <c r="G227" s="170" t="s">
        <v>185</v>
      </c>
      <c r="H227" s="169" t="s">
        <v>2622</v>
      </c>
      <c r="I227" s="171" t="s">
        <v>3587</v>
      </c>
      <c r="J227" s="87" t="s">
        <v>30</v>
      </c>
      <c r="K227" s="170"/>
      <c r="L227" s="170"/>
      <c r="M227" s="169" t="s">
        <v>184</v>
      </c>
      <c r="N227" s="169" t="s">
        <v>3767</v>
      </c>
      <c r="O227" s="170" t="s">
        <v>246</v>
      </c>
      <c r="P227" s="170" t="s">
        <v>246</v>
      </c>
      <c r="Q227" s="170"/>
      <c r="R227" s="170"/>
      <c r="S227" s="176">
        <v>43251</v>
      </c>
      <c r="T227" s="170"/>
      <c r="U227" s="170"/>
      <c r="V227" s="169">
        <v>2511.4699999999998</v>
      </c>
      <c r="W227" s="172"/>
      <c r="X227" s="169" t="s">
        <v>143</v>
      </c>
      <c r="Y227" s="173"/>
      <c r="Z227" s="172">
        <v>2511.4699999999998</v>
      </c>
      <c r="AA227" s="169" t="s">
        <v>39</v>
      </c>
      <c r="AB227" s="174"/>
    </row>
    <row r="228" spans="1:28" ht="15.75" customHeight="1" x14ac:dyDescent="0.2">
      <c r="A228" s="168"/>
      <c r="B228" s="169" t="s">
        <v>246</v>
      </c>
      <c r="C228" s="169" t="s">
        <v>755</v>
      </c>
      <c r="D228" s="170" t="s">
        <v>1714</v>
      </c>
      <c r="E228" s="170" t="s">
        <v>1905</v>
      </c>
      <c r="F228" s="170"/>
      <c r="G228" s="170" t="s">
        <v>185</v>
      </c>
      <c r="H228" s="169" t="s">
        <v>2623</v>
      </c>
      <c r="I228" s="171" t="s">
        <v>3587</v>
      </c>
      <c r="J228" s="87" t="s">
        <v>30</v>
      </c>
      <c r="K228" s="170"/>
      <c r="L228" s="170"/>
      <c r="M228" s="169" t="s">
        <v>188</v>
      </c>
      <c r="N228" s="169" t="s">
        <v>3818</v>
      </c>
      <c r="O228" s="170" t="s">
        <v>246</v>
      </c>
      <c r="P228" s="170" t="s">
        <v>246</v>
      </c>
      <c r="Q228" s="170"/>
      <c r="R228" s="170"/>
      <c r="S228" s="176">
        <v>43251</v>
      </c>
      <c r="T228" s="170"/>
      <c r="U228" s="170"/>
      <c r="V228" s="169">
        <v>2595.79</v>
      </c>
      <c r="W228" s="172"/>
      <c r="X228" s="169" t="s">
        <v>143</v>
      </c>
      <c r="Y228" s="173"/>
      <c r="Z228" s="172">
        <v>2595.79</v>
      </c>
      <c r="AA228" s="169" t="s">
        <v>39</v>
      </c>
      <c r="AB228" s="174"/>
    </row>
    <row r="229" spans="1:28" ht="15.75" customHeight="1" x14ac:dyDescent="0.2">
      <c r="A229" s="168"/>
      <c r="B229" s="169" t="s">
        <v>246</v>
      </c>
      <c r="C229" s="169" t="s">
        <v>756</v>
      </c>
      <c r="D229" s="170" t="s">
        <v>1714</v>
      </c>
      <c r="E229" s="170" t="s">
        <v>1899</v>
      </c>
      <c r="F229" s="170"/>
      <c r="G229" s="170" t="s">
        <v>185</v>
      </c>
      <c r="H229" s="169" t="s">
        <v>2624</v>
      </c>
      <c r="I229" s="171" t="s">
        <v>3587</v>
      </c>
      <c r="J229" s="87" t="s">
        <v>30</v>
      </c>
      <c r="K229" s="170"/>
      <c r="L229" s="170"/>
      <c r="M229" s="169" t="s">
        <v>188</v>
      </c>
      <c r="N229" s="169" t="s">
        <v>3834</v>
      </c>
      <c r="O229" s="170" t="s">
        <v>246</v>
      </c>
      <c r="P229" s="170" t="s">
        <v>246</v>
      </c>
      <c r="Q229" s="170"/>
      <c r="R229" s="170"/>
      <c r="S229" s="176">
        <v>43251</v>
      </c>
      <c r="T229" s="170"/>
      <c r="U229" s="170"/>
      <c r="V229" s="169">
        <v>2762.53</v>
      </c>
      <c r="W229" s="172"/>
      <c r="X229" s="169" t="s">
        <v>143</v>
      </c>
      <c r="Y229" s="173"/>
      <c r="Z229" s="172">
        <v>2762.53</v>
      </c>
      <c r="AA229" s="169" t="s">
        <v>39</v>
      </c>
      <c r="AB229" s="174"/>
    </row>
    <row r="230" spans="1:28" ht="15.75" customHeight="1" x14ac:dyDescent="0.2">
      <c r="A230" s="168"/>
      <c r="B230" s="169" t="s">
        <v>322</v>
      </c>
      <c r="C230" s="169" t="s">
        <v>757</v>
      </c>
      <c r="D230" s="170" t="s">
        <v>1714</v>
      </c>
      <c r="E230" s="170" t="s">
        <v>1906</v>
      </c>
      <c r="F230" s="170"/>
      <c r="G230" s="170" t="s">
        <v>185</v>
      </c>
      <c r="H230" s="169" t="s">
        <v>2625</v>
      </c>
      <c r="I230" s="171" t="s">
        <v>3587</v>
      </c>
      <c r="J230" s="87" t="s">
        <v>30</v>
      </c>
      <c r="K230" s="170"/>
      <c r="L230" s="170"/>
      <c r="M230" s="169" t="s">
        <v>184</v>
      </c>
      <c r="N230" s="169" t="s">
        <v>3838</v>
      </c>
      <c r="O230" s="170" t="s">
        <v>246</v>
      </c>
      <c r="P230" s="170" t="s">
        <v>246</v>
      </c>
      <c r="Q230" s="170"/>
      <c r="R230" s="170"/>
      <c r="S230" s="176">
        <v>43251</v>
      </c>
      <c r="T230" s="170"/>
      <c r="U230" s="170"/>
      <c r="V230" s="169">
        <v>2679.16</v>
      </c>
      <c r="W230" s="172"/>
      <c r="X230" s="169" t="s">
        <v>143</v>
      </c>
      <c r="Y230" s="173"/>
      <c r="Z230" s="172">
        <v>2679.16</v>
      </c>
      <c r="AA230" s="169" t="s">
        <v>39</v>
      </c>
      <c r="AB230" s="174"/>
    </row>
    <row r="231" spans="1:28" ht="15.75" customHeight="1" x14ac:dyDescent="0.2">
      <c r="A231" s="168"/>
      <c r="B231" s="169" t="s">
        <v>246</v>
      </c>
      <c r="C231" s="169" t="s">
        <v>758</v>
      </c>
      <c r="D231" s="170" t="s">
        <v>1714</v>
      </c>
      <c r="E231" s="170" t="s">
        <v>1902</v>
      </c>
      <c r="F231" s="170"/>
      <c r="G231" s="170" t="s">
        <v>185</v>
      </c>
      <c r="H231" s="169" t="s">
        <v>2626</v>
      </c>
      <c r="I231" s="171" t="s">
        <v>3587</v>
      </c>
      <c r="J231" s="87" t="s">
        <v>30</v>
      </c>
      <c r="K231" s="170"/>
      <c r="L231" s="170"/>
      <c r="M231" s="169" t="s">
        <v>188</v>
      </c>
      <c r="N231" s="169" t="s">
        <v>3686</v>
      </c>
      <c r="O231" s="170" t="s">
        <v>246</v>
      </c>
      <c r="P231" s="170" t="s">
        <v>246</v>
      </c>
      <c r="Q231" s="170"/>
      <c r="R231" s="170"/>
      <c r="S231" s="176">
        <v>43251</v>
      </c>
      <c r="T231" s="170"/>
      <c r="U231" s="170"/>
      <c r="V231" s="169">
        <v>2511.4699999999998</v>
      </c>
      <c r="W231" s="172"/>
      <c r="X231" s="169" t="s">
        <v>143</v>
      </c>
      <c r="Y231" s="173"/>
      <c r="Z231" s="172">
        <v>2511.4699999999998</v>
      </c>
      <c r="AA231" s="169" t="s">
        <v>39</v>
      </c>
      <c r="AB231" s="174"/>
    </row>
    <row r="232" spans="1:28" ht="15.75" customHeight="1" x14ac:dyDescent="0.2">
      <c r="A232" s="168"/>
      <c r="B232" s="169" t="s">
        <v>323</v>
      </c>
      <c r="C232" s="169" t="s">
        <v>759</v>
      </c>
      <c r="D232" s="170" t="s">
        <v>1714</v>
      </c>
      <c r="E232" s="170" t="s">
        <v>1907</v>
      </c>
      <c r="F232" s="170"/>
      <c r="G232" s="170" t="s">
        <v>185</v>
      </c>
      <c r="H232" s="169" t="s">
        <v>2627</v>
      </c>
      <c r="I232" s="171" t="s">
        <v>3587</v>
      </c>
      <c r="J232" s="87" t="s">
        <v>30</v>
      </c>
      <c r="K232" s="170"/>
      <c r="L232" s="170"/>
      <c r="M232" s="169" t="s">
        <v>184</v>
      </c>
      <c r="N232" s="169" t="s">
        <v>3839</v>
      </c>
      <c r="O232" s="170" t="s">
        <v>246</v>
      </c>
      <c r="P232" s="170" t="s">
        <v>246</v>
      </c>
      <c r="Q232" s="170"/>
      <c r="R232" s="170"/>
      <c r="S232" s="176">
        <v>43251</v>
      </c>
      <c r="T232" s="170"/>
      <c r="U232" s="170"/>
      <c r="V232" s="169">
        <v>2846.84</v>
      </c>
      <c r="W232" s="172"/>
      <c r="X232" s="169" t="s">
        <v>143</v>
      </c>
      <c r="Y232" s="173"/>
      <c r="Z232" s="172">
        <v>2846.84</v>
      </c>
      <c r="AA232" s="169" t="s">
        <v>39</v>
      </c>
      <c r="AB232" s="174"/>
    </row>
    <row r="233" spans="1:28" ht="15.75" customHeight="1" x14ac:dyDescent="0.2">
      <c r="A233" s="168"/>
      <c r="B233" s="169" t="s">
        <v>324</v>
      </c>
      <c r="C233" s="169" t="s">
        <v>760</v>
      </c>
      <c r="D233" s="170" t="s">
        <v>1714</v>
      </c>
      <c r="E233" s="170" t="s">
        <v>1908</v>
      </c>
      <c r="F233" s="170"/>
      <c r="G233" s="170" t="s">
        <v>185</v>
      </c>
      <c r="H233" s="169" t="s">
        <v>2628</v>
      </c>
      <c r="I233" s="171" t="s">
        <v>3588</v>
      </c>
      <c r="J233" s="87" t="s">
        <v>30</v>
      </c>
      <c r="K233" s="170"/>
      <c r="L233" s="170"/>
      <c r="M233" s="169" t="s">
        <v>184</v>
      </c>
      <c r="N233" s="169" t="s">
        <v>3840</v>
      </c>
      <c r="O233" s="170" t="s">
        <v>246</v>
      </c>
      <c r="P233" s="170" t="s">
        <v>246</v>
      </c>
      <c r="Q233" s="170"/>
      <c r="R233" s="170"/>
      <c r="S233" s="176">
        <v>43272</v>
      </c>
      <c r="T233" s="170"/>
      <c r="U233" s="170"/>
      <c r="V233" s="169">
        <v>4677.04</v>
      </c>
      <c r="W233" s="172"/>
      <c r="X233" s="169"/>
      <c r="Y233" s="173"/>
      <c r="Z233" s="172">
        <v>4677.04</v>
      </c>
      <c r="AA233" s="169" t="s">
        <v>39</v>
      </c>
      <c r="AB233" s="174"/>
    </row>
    <row r="234" spans="1:28" ht="15.75" customHeight="1" x14ac:dyDescent="0.2">
      <c r="A234" s="168"/>
      <c r="B234" s="169" t="s">
        <v>325</v>
      </c>
      <c r="C234" s="169" t="s">
        <v>761</v>
      </c>
      <c r="D234" s="170" t="s">
        <v>1714</v>
      </c>
      <c r="E234" s="170" t="s">
        <v>1875</v>
      </c>
      <c r="F234" s="170"/>
      <c r="G234" s="170" t="s">
        <v>185</v>
      </c>
      <c r="H234" s="169" t="s">
        <v>2629</v>
      </c>
      <c r="I234" s="171" t="s">
        <v>3589</v>
      </c>
      <c r="J234" s="87" t="s">
        <v>30</v>
      </c>
      <c r="K234" s="170"/>
      <c r="L234" s="170"/>
      <c r="M234" s="169" t="s">
        <v>184</v>
      </c>
      <c r="N234" s="169" t="s">
        <v>3841</v>
      </c>
      <c r="O234" s="170" t="s">
        <v>246</v>
      </c>
      <c r="P234" s="170" t="s">
        <v>246</v>
      </c>
      <c r="Q234" s="170"/>
      <c r="R234" s="170"/>
      <c r="S234" s="176">
        <v>43279</v>
      </c>
      <c r="T234" s="170"/>
      <c r="U234" s="170"/>
      <c r="V234" s="169">
        <v>3871.07</v>
      </c>
      <c r="W234" s="172"/>
      <c r="X234" s="169"/>
      <c r="Y234" s="173"/>
      <c r="Z234" s="172">
        <v>3871.07</v>
      </c>
      <c r="AA234" s="169" t="s">
        <v>39</v>
      </c>
      <c r="AB234" s="174"/>
    </row>
    <row r="235" spans="1:28" ht="15.75" customHeight="1" x14ac:dyDescent="0.2">
      <c r="A235" s="168"/>
      <c r="B235" s="169" t="s">
        <v>326</v>
      </c>
      <c r="C235" s="169" t="s">
        <v>762</v>
      </c>
      <c r="D235" s="170" t="s">
        <v>1714</v>
      </c>
      <c r="E235" s="170" t="s">
        <v>1903</v>
      </c>
      <c r="F235" s="170"/>
      <c r="G235" s="170" t="s">
        <v>185</v>
      </c>
      <c r="H235" s="169" t="s">
        <v>2630</v>
      </c>
      <c r="I235" s="171" t="s">
        <v>3589</v>
      </c>
      <c r="J235" s="87" t="s">
        <v>30</v>
      </c>
      <c r="K235" s="170"/>
      <c r="L235" s="170"/>
      <c r="M235" s="169" t="s">
        <v>184</v>
      </c>
      <c r="N235" s="169" t="s">
        <v>3731</v>
      </c>
      <c r="O235" s="170" t="s">
        <v>246</v>
      </c>
      <c r="P235" s="170" t="s">
        <v>246</v>
      </c>
      <c r="Q235" s="170"/>
      <c r="R235" s="170"/>
      <c r="S235" s="176">
        <v>43279</v>
      </c>
      <c r="T235" s="170"/>
      <c r="U235" s="170"/>
      <c r="V235" s="169">
        <v>4662.2299999999996</v>
      </c>
      <c r="W235" s="172"/>
      <c r="X235" s="169"/>
      <c r="Y235" s="173"/>
      <c r="Z235" s="172">
        <v>4662.2299999999996</v>
      </c>
      <c r="AA235" s="169" t="s">
        <v>39</v>
      </c>
      <c r="AB235" s="174"/>
    </row>
    <row r="236" spans="1:28" ht="15.75" customHeight="1" x14ac:dyDescent="0.2">
      <c r="A236" s="168"/>
      <c r="B236" s="169" t="s">
        <v>327</v>
      </c>
      <c r="C236" s="169" t="s">
        <v>763</v>
      </c>
      <c r="D236" s="170" t="s">
        <v>1714</v>
      </c>
      <c r="E236" s="170" t="s">
        <v>1909</v>
      </c>
      <c r="F236" s="170"/>
      <c r="G236" s="170" t="s">
        <v>185</v>
      </c>
      <c r="H236" s="169" t="s">
        <v>2631</v>
      </c>
      <c r="I236" s="171" t="s">
        <v>3587</v>
      </c>
      <c r="J236" s="87" t="s">
        <v>30</v>
      </c>
      <c r="K236" s="170" t="s">
        <v>31</v>
      </c>
      <c r="L236" s="170"/>
      <c r="M236" s="169" t="s">
        <v>3634</v>
      </c>
      <c r="N236" s="169" t="s">
        <v>3842</v>
      </c>
      <c r="O236" s="170" t="s">
        <v>37</v>
      </c>
      <c r="P236" s="170" t="s">
        <v>4442</v>
      </c>
      <c r="Q236" s="170"/>
      <c r="R236" s="170"/>
      <c r="S236" s="176">
        <v>43281</v>
      </c>
      <c r="T236" s="170"/>
      <c r="U236" s="170"/>
      <c r="V236" s="169">
        <v>3390.63</v>
      </c>
      <c r="W236" s="172"/>
      <c r="X236" s="169" t="s">
        <v>143</v>
      </c>
      <c r="Y236" s="173">
        <v>1695.3150000000001</v>
      </c>
      <c r="Z236" s="172">
        <v>1695.3150000000001</v>
      </c>
      <c r="AA236" s="169" t="s">
        <v>39</v>
      </c>
      <c r="AB236" s="174"/>
    </row>
    <row r="237" spans="1:28" ht="15.75" customHeight="1" x14ac:dyDescent="0.2">
      <c r="A237" s="168"/>
      <c r="B237" s="169" t="s">
        <v>246</v>
      </c>
      <c r="C237" s="169" t="s">
        <v>764</v>
      </c>
      <c r="D237" s="170" t="s">
        <v>1714</v>
      </c>
      <c r="E237" s="170" t="s">
        <v>1910</v>
      </c>
      <c r="F237" s="170"/>
      <c r="G237" s="170" t="s">
        <v>185</v>
      </c>
      <c r="H237" s="169" t="s">
        <v>2632</v>
      </c>
      <c r="I237" s="171" t="s">
        <v>3588</v>
      </c>
      <c r="J237" s="87" t="s">
        <v>30</v>
      </c>
      <c r="K237" s="170"/>
      <c r="L237" s="170"/>
      <c r="M237" s="169" t="s">
        <v>3635</v>
      </c>
      <c r="N237" s="169" t="s">
        <v>3843</v>
      </c>
      <c r="O237" s="170" t="s">
        <v>246</v>
      </c>
      <c r="P237" s="170" t="s">
        <v>246</v>
      </c>
      <c r="Q237" s="170"/>
      <c r="R237" s="170"/>
      <c r="S237" s="176">
        <v>43281</v>
      </c>
      <c r="T237" s="170"/>
      <c r="U237" s="170"/>
      <c r="V237" s="169">
        <v>2511.4699999999998</v>
      </c>
      <c r="W237" s="172"/>
      <c r="X237" s="169" t="s">
        <v>143</v>
      </c>
      <c r="Y237" s="173"/>
      <c r="Z237" s="172">
        <v>2511.4699999999998</v>
      </c>
      <c r="AA237" s="169" t="s">
        <v>39</v>
      </c>
      <c r="AB237" s="174"/>
    </row>
    <row r="238" spans="1:28" ht="15.75" customHeight="1" x14ac:dyDescent="0.2">
      <c r="A238" s="168"/>
      <c r="B238" s="169"/>
      <c r="C238" s="169" t="s">
        <v>765</v>
      </c>
      <c r="D238" s="170" t="s">
        <v>1714</v>
      </c>
      <c r="E238" s="170" t="s">
        <v>1911</v>
      </c>
      <c r="F238" s="170"/>
      <c r="G238" s="170" t="s">
        <v>185</v>
      </c>
      <c r="H238" s="169" t="s">
        <v>2633</v>
      </c>
      <c r="I238" s="171" t="s">
        <v>3588</v>
      </c>
      <c r="J238" s="87" t="s">
        <v>30</v>
      </c>
      <c r="K238" s="170" t="s">
        <v>31</v>
      </c>
      <c r="L238" s="170"/>
      <c r="M238" s="169" t="s">
        <v>3633</v>
      </c>
      <c r="N238" s="169" t="s">
        <v>3844</v>
      </c>
      <c r="O238" s="170" t="s">
        <v>37</v>
      </c>
      <c r="P238" s="170" t="s">
        <v>4443</v>
      </c>
      <c r="Q238" s="170"/>
      <c r="R238" s="170"/>
      <c r="S238" s="176">
        <v>43281</v>
      </c>
      <c r="T238" s="170"/>
      <c r="U238" s="170"/>
      <c r="V238" s="169">
        <v>3265.58</v>
      </c>
      <c r="W238" s="172"/>
      <c r="X238" s="169" t="s">
        <v>143</v>
      </c>
      <c r="Y238" s="173">
        <v>1632.79</v>
      </c>
      <c r="Z238" s="172">
        <v>1632.79</v>
      </c>
      <c r="AA238" s="169" t="s">
        <v>39</v>
      </c>
      <c r="AB238" s="174"/>
    </row>
    <row r="239" spans="1:28" ht="15.75" customHeight="1" x14ac:dyDescent="0.2">
      <c r="A239" s="168"/>
      <c r="B239" s="169" t="s">
        <v>246</v>
      </c>
      <c r="C239" s="169" t="s">
        <v>766</v>
      </c>
      <c r="D239" s="170" t="s">
        <v>1714</v>
      </c>
      <c r="E239" s="170" t="s">
        <v>1912</v>
      </c>
      <c r="F239" s="170"/>
      <c r="G239" s="170" t="s">
        <v>185</v>
      </c>
      <c r="H239" s="169" t="s">
        <v>2634</v>
      </c>
      <c r="I239" s="171" t="s">
        <v>3588</v>
      </c>
      <c r="J239" s="87" t="s">
        <v>30</v>
      </c>
      <c r="K239" s="170"/>
      <c r="L239" s="170"/>
      <c r="M239" s="169" t="s">
        <v>188</v>
      </c>
      <c r="N239" s="169" t="s">
        <v>3845</v>
      </c>
      <c r="O239" s="170" t="s">
        <v>246</v>
      </c>
      <c r="P239" s="170" t="s">
        <v>246</v>
      </c>
      <c r="Q239" s="170"/>
      <c r="R239" s="170"/>
      <c r="S239" s="176">
        <v>43281</v>
      </c>
      <c r="T239" s="170"/>
      <c r="U239" s="170"/>
      <c r="V239" s="169">
        <v>2846.84</v>
      </c>
      <c r="W239" s="172"/>
      <c r="X239" s="169" t="s">
        <v>143</v>
      </c>
      <c r="Y239" s="173"/>
      <c r="Z239" s="172">
        <v>2846.84</v>
      </c>
      <c r="AA239" s="169" t="s">
        <v>39</v>
      </c>
      <c r="AB239" s="174"/>
    </row>
    <row r="240" spans="1:28" ht="15.75" customHeight="1" x14ac:dyDescent="0.2">
      <c r="A240" s="168"/>
      <c r="B240" s="169" t="s">
        <v>246</v>
      </c>
      <c r="C240" s="169" t="s">
        <v>767</v>
      </c>
      <c r="D240" s="170" t="s">
        <v>1714</v>
      </c>
      <c r="E240" s="170" t="s">
        <v>1913</v>
      </c>
      <c r="F240" s="170"/>
      <c r="G240" s="170" t="s">
        <v>185</v>
      </c>
      <c r="H240" s="169" t="s">
        <v>2635</v>
      </c>
      <c r="I240" s="171" t="s">
        <v>3587</v>
      </c>
      <c r="J240" s="87" t="s">
        <v>30</v>
      </c>
      <c r="K240" s="170"/>
      <c r="L240" s="170"/>
      <c r="M240" s="169" t="s">
        <v>188</v>
      </c>
      <c r="N240" s="169" t="s">
        <v>3677</v>
      </c>
      <c r="O240" s="170" t="s">
        <v>246</v>
      </c>
      <c r="P240" s="170" t="s">
        <v>246</v>
      </c>
      <c r="Q240" s="170"/>
      <c r="R240" s="170"/>
      <c r="S240" s="176">
        <v>43281</v>
      </c>
      <c r="T240" s="170"/>
      <c r="U240" s="170"/>
      <c r="V240" s="169">
        <v>2762.53</v>
      </c>
      <c r="W240" s="172"/>
      <c r="X240" s="169" t="s">
        <v>143</v>
      </c>
      <c r="Y240" s="173"/>
      <c r="Z240" s="172">
        <v>2762.53</v>
      </c>
      <c r="AA240" s="169" t="s">
        <v>39</v>
      </c>
      <c r="AB240" s="174"/>
    </row>
    <row r="241" spans="1:28" ht="15.75" customHeight="1" x14ac:dyDescent="0.2">
      <c r="A241" s="168"/>
      <c r="B241" s="169" t="s">
        <v>246</v>
      </c>
      <c r="C241" s="169" t="s">
        <v>768</v>
      </c>
      <c r="D241" s="170" t="s">
        <v>1714</v>
      </c>
      <c r="E241" s="170" t="s">
        <v>1889</v>
      </c>
      <c r="F241" s="170"/>
      <c r="G241" s="170" t="s">
        <v>185</v>
      </c>
      <c r="H241" s="169" t="s">
        <v>2636</v>
      </c>
      <c r="I241" s="171" t="s">
        <v>3587</v>
      </c>
      <c r="J241" s="87" t="s">
        <v>30</v>
      </c>
      <c r="K241" s="170"/>
      <c r="L241" s="170"/>
      <c r="M241" s="169" t="s">
        <v>188</v>
      </c>
      <c r="N241" s="169" t="s">
        <v>3846</v>
      </c>
      <c r="O241" s="170" t="s">
        <v>246</v>
      </c>
      <c r="P241" s="170" t="s">
        <v>246</v>
      </c>
      <c r="Q241" s="170"/>
      <c r="R241" s="170"/>
      <c r="S241" s="176">
        <v>43281</v>
      </c>
      <c r="T241" s="170"/>
      <c r="U241" s="170"/>
      <c r="V241" s="169">
        <v>3222.95</v>
      </c>
      <c r="W241" s="172"/>
      <c r="X241" s="169" t="s">
        <v>143</v>
      </c>
      <c r="Y241" s="173"/>
      <c r="Z241" s="172">
        <v>3222.95</v>
      </c>
      <c r="AA241" s="169" t="s">
        <v>39</v>
      </c>
      <c r="AB241" s="174"/>
    </row>
    <row r="242" spans="1:28" ht="15.75" customHeight="1" x14ac:dyDescent="0.2">
      <c r="A242" s="168"/>
      <c r="B242" s="169" t="s">
        <v>328</v>
      </c>
      <c r="C242" s="169" t="s">
        <v>769</v>
      </c>
      <c r="D242" s="170" t="s">
        <v>1714</v>
      </c>
      <c r="E242" s="170" t="s">
        <v>1914</v>
      </c>
      <c r="F242" s="170"/>
      <c r="G242" s="170" t="s">
        <v>185</v>
      </c>
      <c r="H242" s="169" t="s">
        <v>2637</v>
      </c>
      <c r="I242" s="171" t="s">
        <v>3587</v>
      </c>
      <c r="J242" s="87" t="s">
        <v>30</v>
      </c>
      <c r="K242" s="170" t="s">
        <v>31</v>
      </c>
      <c r="L242" s="170"/>
      <c r="M242" s="169" t="s">
        <v>190</v>
      </c>
      <c r="N242" s="169" t="s">
        <v>3847</v>
      </c>
      <c r="O242" s="170" t="s">
        <v>37</v>
      </c>
      <c r="P242" s="170" t="s">
        <v>4444</v>
      </c>
      <c r="Q242" s="170"/>
      <c r="R242" s="170"/>
      <c r="S242" s="176">
        <v>43281</v>
      </c>
      <c r="T242" s="170"/>
      <c r="U242" s="170"/>
      <c r="V242" s="169">
        <v>3265.58</v>
      </c>
      <c r="W242" s="172"/>
      <c r="X242" s="169" t="s">
        <v>143</v>
      </c>
      <c r="Y242" s="173">
        <v>1632.79</v>
      </c>
      <c r="Z242" s="172">
        <v>1632.79</v>
      </c>
      <c r="AA242" s="169" t="s">
        <v>39</v>
      </c>
      <c r="AB242" s="174"/>
    </row>
    <row r="243" spans="1:28" ht="15.75" customHeight="1" x14ac:dyDescent="0.2">
      <c r="A243" s="168"/>
      <c r="B243" s="169" t="s">
        <v>246</v>
      </c>
      <c r="C243" s="169" t="s">
        <v>770</v>
      </c>
      <c r="D243" s="170" t="s">
        <v>1714</v>
      </c>
      <c r="E243" s="170" t="s">
        <v>1915</v>
      </c>
      <c r="F243" s="170"/>
      <c r="G243" s="170" t="s">
        <v>185</v>
      </c>
      <c r="H243" s="169" t="s">
        <v>2638</v>
      </c>
      <c r="I243" s="171" t="s">
        <v>3588</v>
      </c>
      <c r="J243" s="87" t="s">
        <v>30</v>
      </c>
      <c r="K243" s="170"/>
      <c r="L243" s="170"/>
      <c r="M243" s="169" t="s">
        <v>188</v>
      </c>
      <c r="N243" s="169" t="s">
        <v>3677</v>
      </c>
      <c r="O243" s="170" t="s">
        <v>246</v>
      </c>
      <c r="P243" s="170" t="s">
        <v>246</v>
      </c>
      <c r="Q243" s="170"/>
      <c r="R243" s="170"/>
      <c r="S243" s="176">
        <v>43281</v>
      </c>
      <c r="T243" s="170"/>
      <c r="U243" s="170"/>
      <c r="V243" s="169">
        <v>2511.4699999999998</v>
      </c>
      <c r="W243" s="172"/>
      <c r="X243" s="169" t="s">
        <v>143</v>
      </c>
      <c r="Y243" s="173"/>
      <c r="Z243" s="172">
        <v>2511.4699999999998</v>
      </c>
      <c r="AA243" s="169" t="s">
        <v>39</v>
      </c>
      <c r="AB243" s="174"/>
    </row>
    <row r="244" spans="1:28" ht="15.75" customHeight="1" x14ac:dyDescent="0.2">
      <c r="A244" s="168"/>
      <c r="B244" s="169" t="s">
        <v>246</v>
      </c>
      <c r="C244" s="169" t="s">
        <v>771</v>
      </c>
      <c r="D244" s="170" t="s">
        <v>1714</v>
      </c>
      <c r="E244" s="170" t="s">
        <v>1916</v>
      </c>
      <c r="F244" s="170"/>
      <c r="G244" s="170" t="s">
        <v>185</v>
      </c>
      <c r="H244" s="169" t="s">
        <v>2639</v>
      </c>
      <c r="I244" s="171" t="s">
        <v>3588</v>
      </c>
      <c r="J244" s="87" t="s">
        <v>30</v>
      </c>
      <c r="K244" s="170"/>
      <c r="L244" s="170"/>
      <c r="M244" s="169" t="s">
        <v>188</v>
      </c>
      <c r="N244" s="169" t="s">
        <v>3846</v>
      </c>
      <c r="O244" s="170" t="s">
        <v>246</v>
      </c>
      <c r="P244" s="170" t="s">
        <v>246</v>
      </c>
      <c r="Q244" s="170"/>
      <c r="R244" s="170"/>
      <c r="S244" s="176">
        <v>43281</v>
      </c>
      <c r="T244" s="170"/>
      <c r="U244" s="170"/>
      <c r="V244" s="169">
        <v>1800</v>
      </c>
      <c r="W244" s="172"/>
      <c r="X244" s="169" t="s">
        <v>143</v>
      </c>
      <c r="Y244" s="173"/>
      <c r="Z244" s="172">
        <v>1800</v>
      </c>
      <c r="AA244" s="169" t="s">
        <v>39</v>
      </c>
      <c r="AB244" s="174"/>
    </row>
    <row r="245" spans="1:28" ht="15.75" customHeight="1" x14ac:dyDescent="0.2">
      <c r="A245" s="168"/>
      <c r="B245" s="169" t="s">
        <v>246</v>
      </c>
      <c r="C245" s="169" t="s">
        <v>772</v>
      </c>
      <c r="D245" s="170" t="s">
        <v>1714</v>
      </c>
      <c r="E245" s="170" t="s">
        <v>1917</v>
      </c>
      <c r="F245" s="170"/>
      <c r="G245" s="170" t="s">
        <v>185</v>
      </c>
      <c r="H245" s="169" t="s">
        <v>2640</v>
      </c>
      <c r="I245" s="171" t="s">
        <v>3588</v>
      </c>
      <c r="J245" s="87" t="s">
        <v>30</v>
      </c>
      <c r="K245" s="170"/>
      <c r="L245" s="170"/>
      <c r="M245" s="169" t="s">
        <v>186</v>
      </c>
      <c r="N245" s="169" t="s">
        <v>3848</v>
      </c>
      <c r="O245" s="170" t="s">
        <v>246</v>
      </c>
      <c r="P245" s="170" t="s">
        <v>246</v>
      </c>
      <c r="Q245" s="170"/>
      <c r="R245" s="170"/>
      <c r="S245" s="176">
        <v>43281</v>
      </c>
      <c r="T245" s="170"/>
      <c r="U245" s="170"/>
      <c r="V245" s="169">
        <v>1926</v>
      </c>
      <c r="W245" s="172"/>
      <c r="X245" s="169" t="s">
        <v>143</v>
      </c>
      <c r="Y245" s="173"/>
      <c r="Z245" s="172">
        <v>1926</v>
      </c>
      <c r="AA245" s="169" t="s">
        <v>39</v>
      </c>
      <c r="AB245" s="174"/>
    </row>
    <row r="246" spans="1:28" ht="15.75" customHeight="1" x14ac:dyDescent="0.2">
      <c r="A246" s="168"/>
      <c r="B246" s="169" t="s">
        <v>246</v>
      </c>
      <c r="C246" s="169" t="s">
        <v>773</v>
      </c>
      <c r="D246" s="170" t="s">
        <v>1714</v>
      </c>
      <c r="E246" s="170" t="s">
        <v>1918</v>
      </c>
      <c r="F246" s="170"/>
      <c r="G246" s="170" t="s">
        <v>185</v>
      </c>
      <c r="H246" s="169" t="s">
        <v>2641</v>
      </c>
      <c r="I246" s="171" t="s">
        <v>3588</v>
      </c>
      <c r="J246" s="87" t="s">
        <v>30</v>
      </c>
      <c r="K246" s="170"/>
      <c r="L246" s="170"/>
      <c r="M246" s="169" t="s">
        <v>188</v>
      </c>
      <c r="N246" s="169" t="s">
        <v>3849</v>
      </c>
      <c r="O246" s="170" t="s">
        <v>246</v>
      </c>
      <c r="P246" s="170" t="s">
        <v>246</v>
      </c>
      <c r="Q246" s="170"/>
      <c r="R246" s="170"/>
      <c r="S246" s="176">
        <v>43281</v>
      </c>
      <c r="T246" s="170"/>
      <c r="U246" s="170"/>
      <c r="V246" s="169">
        <v>2343.79</v>
      </c>
      <c r="W246" s="172"/>
      <c r="X246" s="169" t="s">
        <v>143</v>
      </c>
      <c r="Y246" s="173"/>
      <c r="Z246" s="172">
        <v>2343.79</v>
      </c>
      <c r="AA246" s="169" t="s">
        <v>39</v>
      </c>
      <c r="AB246" s="174"/>
    </row>
    <row r="247" spans="1:28" ht="15.75" customHeight="1" x14ac:dyDescent="0.2">
      <c r="A247" s="168"/>
      <c r="B247" s="169" t="s">
        <v>246</v>
      </c>
      <c r="C247" s="169" t="s">
        <v>774</v>
      </c>
      <c r="D247" s="170" t="s">
        <v>1714</v>
      </c>
      <c r="E247" s="170" t="s">
        <v>1919</v>
      </c>
      <c r="F247" s="170"/>
      <c r="G247" s="170" t="s">
        <v>185</v>
      </c>
      <c r="H247" s="169" t="s">
        <v>2642</v>
      </c>
      <c r="I247" s="171" t="s">
        <v>3587</v>
      </c>
      <c r="J247" s="87" t="s">
        <v>30</v>
      </c>
      <c r="K247" s="170"/>
      <c r="L247" s="170"/>
      <c r="M247" s="169" t="s">
        <v>188</v>
      </c>
      <c r="N247" s="169" t="s">
        <v>3850</v>
      </c>
      <c r="O247" s="170" t="s">
        <v>246</v>
      </c>
      <c r="P247" s="170" t="s">
        <v>246</v>
      </c>
      <c r="Q247" s="170"/>
      <c r="R247" s="170"/>
      <c r="S247" s="176">
        <v>43281</v>
      </c>
      <c r="T247" s="170"/>
      <c r="U247" s="170"/>
      <c r="V247" s="169">
        <v>2511.4699999999998</v>
      </c>
      <c r="W247" s="172"/>
      <c r="X247" s="169" t="s">
        <v>143</v>
      </c>
      <c r="Y247" s="173"/>
      <c r="Z247" s="172">
        <v>2511.4699999999998</v>
      </c>
      <c r="AA247" s="169" t="s">
        <v>39</v>
      </c>
      <c r="AB247" s="174"/>
    </row>
    <row r="248" spans="1:28" ht="15.75" customHeight="1" x14ac:dyDescent="0.2">
      <c r="A248" s="168"/>
      <c r="B248" s="169" t="s">
        <v>246</v>
      </c>
      <c r="C248" s="169" t="s">
        <v>775</v>
      </c>
      <c r="D248" s="170" t="s">
        <v>1714</v>
      </c>
      <c r="E248" s="170" t="s">
        <v>1920</v>
      </c>
      <c r="F248" s="170"/>
      <c r="G248" s="170" t="s">
        <v>185</v>
      </c>
      <c r="H248" s="169" t="s">
        <v>2643</v>
      </c>
      <c r="I248" s="171" t="s">
        <v>3587</v>
      </c>
      <c r="J248" s="87" t="s">
        <v>30</v>
      </c>
      <c r="K248" s="170"/>
      <c r="L248" s="170"/>
      <c r="M248" s="169" t="s">
        <v>188</v>
      </c>
      <c r="N248" s="169" t="s">
        <v>3850</v>
      </c>
      <c r="O248" s="170" t="s">
        <v>246</v>
      </c>
      <c r="P248" s="170" t="s">
        <v>246</v>
      </c>
      <c r="Q248" s="170"/>
      <c r="R248" s="170"/>
      <c r="S248" s="176">
        <v>43281</v>
      </c>
      <c r="T248" s="170"/>
      <c r="U248" s="170"/>
      <c r="V248" s="169">
        <v>418.74</v>
      </c>
      <c r="W248" s="172"/>
      <c r="X248" s="169" t="s">
        <v>143</v>
      </c>
      <c r="Y248" s="173"/>
      <c r="Z248" s="172">
        <v>418.74</v>
      </c>
      <c r="AA248" s="169" t="s">
        <v>39</v>
      </c>
      <c r="AB248" s="174"/>
    </row>
    <row r="249" spans="1:28" ht="15.75" customHeight="1" x14ac:dyDescent="0.2">
      <c r="A249" s="168"/>
      <c r="B249" s="169" t="s">
        <v>246</v>
      </c>
      <c r="C249" s="169" t="s">
        <v>776</v>
      </c>
      <c r="D249" s="170" t="s">
        <v>1714</v>
      </c>
      <c r="E249" s="170" t="s">
        <v>1921</v>
      </c>
      <c r="F249" s="170"/>
      <c r="G249" s="170" t="s">
        <v>185</v>
      </c>
      <c r="H249" s="169" t="s">
        <v>2644</v>
      </c>
      <c r="I249" s="171" t="s">
        <v>3588</v>
      </c>
      <c r="J249" s="87" t="s">
        <v>30</v>
      </c>
      <c r="K249" s="170"/>
      <c r="L249" s="170"/>
      <c r="M249" s="169" t="s">
        <v>188</v>
      </c>
      <c r="N249" s="169" t="s">
        <v>3851</v>
      </c>
      <c r="O249" s="170" t="s">
        <v>246</v>
      </c>
      <c r="P249" s="170" t="s">
        <v>246</v>
      </c>
      <c r="Q249" s="170"/>
      <c r="R249" s="170"/>
      <c r="S249" s="176">
        <v>43281</v>
      </c>
      <c r="T249" s="170"/>
      <c r="U249" s="170"/>
      <c r="V249" s="169">
        <v>3222.95</v>
      </c>
      <c r="W249" s="172"/>
      <c r="X249" s="169" t="s">
        <v>143</v>
      </c>
      <c r="Y249" s="173"/>
      <c r="Z249" s="172">
        <v>3222.95</v>
      </c>
      <c r="AA249" s="169" t="s">
        <v>39</v>
      </c>
      <c r="AB249" s="174"/>
    </row>
    <row r="250" spans="1:28" ht="15.75" customHeight="1" x14ac:dyDescent="0.2">
      <c r="A250" s="168"/>
      <c r="B250" s="169" t="s">
        <v>246</v>
      </c>
      <c r="C250" s="169" t="s">
        <v>777</v>
      </c>
      <c r="D250" s="170" t="s">
        <v>1714</v>
      </c>
      <c r="E250" s="170" t="s">
        <v>1902</v>
      </c>
      <c r="F250" s="170"/>
      <c r="G250" s="170" t="s">
        <v>185</v>
      </c>
      <c r="H250" s="169" t="s">
        <v>2645</v>
      </c>
      <c r="I250" s="171" t="s">
        <v>3588</v>
      </c>
      <c r="J250" s="87" t="s">
        <v>30</v>
      </c>
      <c r="K250" s="170"/>
      <c r="L250" s="170"/>
      <c r="M250" s="169" t="s">
        <v>188</v>
      </c>
      <c r="N250" s="169" t="s">
        <v>3852</v>
      </c>
      <c r="O250" s="170" t="s">
        <v>246</v>
      </c>
      <c r="P250" s="170" t="s">
        <v>246</v>
      </c>
      <c r="Q250" s="170"/>
      <c r="R250" s="170"/>
      <c r="S250" s="176">
        <v>43281</v>
      </c>
      <c r="T250" s="170"/>
      <c r="U250" s="170"/>
      <c r="V250" s="169">
        <v>2511.4699999999998</v>
      </c>
      <c r="W250" s="172"/>
      <c r="X250" s="169" t="s">
        <v>143</v>
      </c>
      <c r="Y250" s="173"/>
      <c r="Z250" s="172">
        <v>2511.4699999999998</v>
      </c>
      <c r="AA250" s="169" t="s">
        <v>39</v>
      </c>
      <c r="AB250" s="174"/>
    </row>
    <row r="251" spans="1:28" ht="15.75" customHeight="1" x14ac:dyDescent="0.2">
      <c r="A251" s="168"/>
      <c r="B251" s="169" t="s">
        <v>246</v>
      </c>
      <c r="C251" s="169" t="s">
        <v>778</v>
      </c>
      <c r="D251" s="170" t="s">
        <v>1714</v>
      </c>
      <c r="E251" s="170" t="s">
        <v>1922</v>
      </c>
      <c r="F251" s="170"/>
      <c r="G251" s="170" t="s">
        <v>185</v>
      </c>
      <c r="H251" s="169" t="s">
        <v>2646</v>
      </c>
      <c r="I251" s="171" t="s">
        <v>3589</v>
      </c>
      <c r="J251" s="87" t="s">
        <v>30</v>
      </c>
      <c r="K251" s="170"/>
      <c r="L251" s="170"/>
      <c r="M251" s="169" t="s">
        <v>188</v>
      </c>
      <c r="N251" s="169" t="s">
        <v>3686</v>
      </c>
      <c r="O251" s="170" t="s">
        <v>246</v>
      </c>
      <c r="P251" s="170" t="s">
        <v>246</v>
      </c>
      <c r="Q251" s="170"/>
      <c r="R251" s="170"/>
      <c r="S251" s="176">
        <v>43281</v>
      </c>
      <c r="T251" s="170"/>
      <c r="U251" s="170"/>
      <c r="V251" s="169">
        <v>2302.11</v>
      </c>
      <c r="W251" s="172"/>
      <c r="X251" s="169" t="s">
        <v>143</v>
      </c>
      <c r="Y251" s="173"/>
      <c r="Z251" s="172">
        <v>2302.11</v>
      </c>
      <c r="AA251" s="169" t="s">
        <v>39</v>
      </c>
      <c r="AB251" s="174"/>
    </row>
    <row r="252" spans="1:28" ht="15.75" customHeight="1" x14ac:dyDescent="0.2">
      <c r="A252" s="168"/>
      <c r="B252" s="169" t="s">
        <v>329</v>
      </c>
      <c r="C252" s="169" t="s">
        <v>779</v>
      </c>
      <c r="D252" s="170" t="s">
        <v>1714</v>
      </c>
      <c r="E252" s="170" t="s">
        <v>1897</v>
      </c>
      <c r="F252" s="170"/>
      <c r="G252" s="170" t="s">
        <v>185</v>
      </c>
      <c r="H252" s="169" t="s">
        <v>2647</v>
      </c>
      <c r="I252" s="171" t="s">
        <v>3589</v>
      </c>
      <c r="J252" s="87" t="s">
        <v>30</v>
      </c>
      <c r="K252" s="170"/>
      <c r="L252" s="170"/>
      <c r="M252" s="169" t="s">
        <v>184</v>
      </c>
      <c r="N252" s="169" t="s">
        <v>3832</v>
      </c>
      <c r="O252" s="170" t="s">
        <v>246</v>
      </c>
      <c r="P252" s="170" t="s">
        <v>246</v>
      </c>
      <c r="Q252" s="170"/>
      <c r="R252" s="170"/>
      <c r="S252" s="176">
        <v>43281</v>
      </c>
      <c r="T252" s="170"/>
      <c r="U252" s="170"/>
      <c r="V252" s="169">
        <v>2679.16</v>
      </c>
      <c r="W252" s="172"/>
      <c r="X252" s="169" t="s">
        <v>143</v>
      </c>
      <c r="Y252" s="173"/>
      <c r="Z252" s="172">
        <v>2679.16</v>
      </c>
      <c r="AA252" s="169" t="s">
        <v>39</v>
      </c>
      <c r="AB252" s="174"/>
    </row>
    <row r="253" spans="1:28" ht="15.75" customHeight="1" x14ac:dyDescent="0.2">
      <c r="A253" s="168"/>
      <c r="B253" s="169" t="s">
        <v>246</v>
      </c>
      <c r="C253" s="169" t="s">
        <v>780</v>
      </c>
      <c r="D253" s="170" t="s">
        <v>1714</v>
      </c>
      <c r="E253" s="170" t="s">
        <v>1923</v>
      </c>
      <c r="F253" s="170"/>
      <c r="G253" s="170" t="s">
        <v>185</v>
      </c>
      <c r="H253" s="169" t="s">
        <v>2648</v>
      </c>
      <c r="I253" s="171" t="s">
        <v>3588</v>
      </c>
      <c r="J253" s="87" t="s">
        <v>30</v>
      </c>
      <c r="K253" s="170"/>
      <c r="L253" s="170"/>
      <c r="M253" s="169" t="s">
        <v>186</v>
      </c>
      <c r="N253" s="169" t="s">
        <v>3648</v>
      </c>
      <c r="O253" s="170" t="s">
        <v>246</v>
      </c>
      <c r="P253" s="170" t="s">
        <v>246</v>
      </c>
      <c r="Q253" s="170"/>
      <c r="R253" s="170"/>
      <c r="S253" s="176">
        <v>43281</v>
      </c>
      <c r="T253" s="170"/>
      <c r="U253" s="170"/>
      <c r="V253" s="169">
        <v>2009.37</v>
      </c>
      <c r="W253" s="172"/>
      <c r="X253" s="169" t="s">
        <v>143</v>
      </c>
      <c r="Y253" s="173"/>
      <c r="Z253" s="172">
        <v>2009.37</v>
      </c>
      <c r="AA253" s="169" t="s">
        <v>39</v>
      </c>
      <c r="AB253" s="174"/>
    </row>
    <row r="254" spans="1:28" ht="15.75" customHeight="1" x14ac:dyDescent="0.2">
      <c r="A254" s="168"/>
      <c r="B254" s="169" t="s">
        <v>246</v>
      </c>
      <c r="C254" s="169" t="s">
        <v>781</v>
      </c>
      <c r="D254" s="170" t="s">
        <v>1714</v>
      </c>
      <c r="E254" s="170" t="s">
        <v>1924</v>
      </c>
      <c r="F254" s="170"/>
      <c r="G254" s="170" t="s">
        <v>185</v>
      </c>
      <c r="H254" s="169" t="s">
        <v>2649</v>
      </c>
      <c r="I254" s="171" t="s">
        <v>3588</v>
      </c>
      <c r="J254" s="87" t="s">
        <v>30</v>
      </c>
      <c r="K254" s="170"/>
      <c r="L254" s="170"/>
      <c r="M254" s="169" t="s">
        <v>188</v>
      </c>
      <c r="N254" s="169" t="s">
        <v>3676</v>
      </c>
      <c r="O254" s="170" t="s">
        <v>246</v>
      </c>
      <c r="P254" s="170" t="s">
        <v>246</v>
      </c>
      <c r="Q254" s="170"/>
      <c r="R254" s="170"/>
      <c r="S254" s="176">
        <v>43281</v>
      </c>
      <c r="T254" s="170"/>
      <c r="U254" s="170"/>
      <c r="V254" s="169">
        <v>2762.53</v>
      </c>
      <c r="W254" s="172"/>
      <c r="X254" s="169" t="s">
        <v>143</v>
      </c>
      <c r="Y254" s="173"/>
      <c r="Z254" s="172">
        <v>2762.53</v>
      </c>
      <c r="AA254" s="169" t="s">
        <v>39</v>
      </c>
      <c r="AB254" s="174"/>
    </row>
    <row r="255" spans="1:28" ht="15.75" customHeight="1" x14ac:dyDescent="0.2">
      <c r="A255" s="168"/>
      <c r="B255" s="169" t="s">
        <v>246</v>
      </c>
      <c r="C255" s="169" t="s">
        <v>782</v>
      </c>
      <c r="D255" s="170" t="s">
        <v>1714</v>
      </c>
      <c r="E255" s="170" t="s">
        <v>1916</v>
      </c>
      <c r="F255" s="170"/>
      <c r="G255" s="170" t="s">
        <v>185</v>
      </c>
      <c r="H255" s="169" t="s">
        <v>2650</v>
      </c>
      <c r="I255" s="171" t="s">
        <v>3589</v>
      </c>
      <c r="J255" s="87" t="s">
        <v>30</v>
      </c>
      <c r="K255" s="170"/>
      <c r="L255" s="170"/>
      <c r="M255" s="169" t="s">
        <v>188</v>
      </c>
      <c r="N255" s="169" t="s">
        <v>3846</v>
      </c>
      <c r="O255" s="170" t="s">
        <v>246</v>
      </c>
      <c r="P255" s="170" t="s">
        <v>246</v>
      </c>
      <c r="Q255" s="170"/>
      <c r="R255" s="170"/>
      <c r="S255" s="176">
        <v>43281</v>
      </c>
      <c r="T255" s="170"/>
      <c r="U255" s="170"/>
      <c r="V255" s="169">
        <v>1800</v>
      </c>
      <c r="W255" s="172"/>
      <c r="X255" s="169" t="s">
        <v>143</v>
      </c>
      <c r="Y255" s="173"/>
      <c r="Z255" s="172">
        <v>1800</v>
      </c>
      <c r="AA255" s="169" t="s">
        <v>39</v>
      </c>
      <c r="AB255" s="174"/>
    </row>
    <row r="256" spans="1:28" ht="15.75" customHeight="1" x14ac:dyDescent="0.2">
      <c r="A256" s="168"/>
      <c r="B256" s="169" t="s">
        <v>246</v>
      </c>
      <c r="C256" s="169" t="s">
        <v>783</v>
      </c>
      <c r="D256" s="170" t="s">
        <v>1714</v>
      </c>
      <c r="E256" s="170" t="s">
        <v>1925</v>
      </c>
      <c r="F256" s="170"/>
      <c r="G256" s="170" t="s">
        <v>185</v>
      </c>
      <c r="H256" s="169" t="s">
        <v>2651</v>
      </c>
      <c r="I256" s="171" t="s">
        <v>3608</v>
      </c>
      <c r="J256" s="87" t="s">
        <v>30</v>
      </c>
      <c r="K256" s="170"/>
      <c r="L256" s="170"/>
      <c r="M256" s="169" t="s">
        <v>188</v>
      </c>
      <c r="N256" s="169" t="s">
        <v>3853</v>
      </c>
      <c r="O256" s="170" t="s">
        <v>246</v>
      </c>
      <c r="P256" s="170" t="s">
        <v>246</v>
      </c>
      <c r="Q256" s="170"/>
      <c r="R256" s="170"/>
      <c r="S256" s="176">
        <v>43281</v>
      </c>
      <c r="T256" s="170"/>
      <c r="U256" s="170"/>
      <c r="V256" s="169">
        <v>2260.42</v>
      </c>
      <c r="W256" s="172"/>
      <c r="X256" s="169" t="s">
        <v>143</v>
      </c>
      <c r="Y256" s="173"/>
      <c r="Z256" s="172">
        <v>2260.42</v>
      </c>
      <c r="AA256" s="169" t="s">
        <v>39</v>
      </c>
      <c r="AB256" s="174"/>
    </row>
    <row r="257" spans="1:28" ht="15.75" customHeight="1" x14ac:dyDescent="0.2">
      <c r="A257" s="168"/>
      <c r="B257" s="169" t="s">
        <v>330</v>
      </c>
      <c r="C257" s="169" t="s">
        <v>784</v>
      </c>
      <c r="D257" s="170" t="s">
        <v>1714</v>
      </c>
      <c r="E257" s="170" t="s">
        <v>1875</v>
      </c>
      <c r="F257" s="170"/>
      <c r="G257" s="170" t="s">
        <v>185</v>
      </c>
      <c r="H257" s="169" t="s">
        <v>2652</v>
      </c>
      <c r="I257" s="171" t="s">
        <v>3590</v>
      </c>
      <c r="J257" s="87" t="s">
        <v>30</v>
      </c>
      <c r="K257" s="170"/>
      <c r="L257" s="170"/>
      <c r="M257" s="169" t="s">
        <v>190</v>
      </c>
      <c r="N257" s="169" t="s">
        <v>3854</v>
      </c>
      <c r="O257" s="170" t="s">
        <v>33</v>
      </c>
      <c r="P257" s="170" t="s">
        <v>4445</v>
      </c>
      <c r="Q257" s="170"/>
      <c r="R257" s="170"/>
      <c r="S257" s="176">
        <v>43307</v>
      </c>
      <c r="T257" s="170"/>
      <c r="U257" s="170"/>
      <c r="V257" s="169">
        <v>3946.35</v>
      </c>
      <c r="W257" s="172"/>
      <c r="X257" s="169"/>
      <c r="Y257" s="173"/>
      <c r="Z257" s="172">
        <v>3946.35</v>
      </c>
      <c r="AA257" s="169" t="s">
        <v>39</v>
      </c>
      <c r="AB257" s="174"/>
    </row>
    <row r="258" spans="1:28" ht="15.75" customHeight="1" x14ac:dyDescent="0.2">
      <c r="A258" s="168"/>
      <c r="B258" s="169" t="s">
        <v>331</v>
      </c>
      <c r="C258" s="169" t="s">
        <v>785</v>
      </c>
      <c r="D258" s="170" t="s">
        <v>1714</v>
      </c>
      <c r="E258" s="170" t="s">
        <v>1926</v>
      </c>
      <c r="F258" s="170"/>
      <c r="G258" s="170" t="s">
        <v>185</v>
      </c>
      <c r="H258" s="169" t="s">
        <v>2653</v>
      </c>
      <c r="I258" s="171" t="s">
        <v>3589</v>
      </c>
      <c r="J258" s="87" t="s">
        <v>30</v>
      </c>
      <c r="K258" s="170" t="s">
        <v>31</v>
      </c>
      <c r="L258" s="170"/>
      <c r="M258" s="169" t="s">
        <v>3633</v>
      </c>
      <c r="N258" s="169" t="s">
        <v>3855</v>
      </c>
      <c r="O258" s="170" t="s">
        <v>37</v>
      </c>
      <c r="P258" s="170" t="s">
        <v>4446</v>
      </c>
      <c r="Q258" s="170"/>
      <c r="R258" s="170"/>
      <c r="S258" s="176">
        <v>43312</v>
      </c>
      <c r="T258" s="170"/>
      <c r="U258" s="170"/>
      <c r="V258" s="169">
        <v>2511.62</v>
      </c>
      <c r="W258" s="172"/>
      <c r="X258" s="169" t="s">
        <v>143</v>
      </c>
      <c r="Y258" s="173">
        <v>1255.81</v>
      </c>
      <c r="Z258" s="172">
        <v>1255.81</v>
      </c>
      <c r="AA258" s="169" t="s">
        <v>39</v>
      </c>
      <c r="AB258" s="174"/>
    </row>
    <row r="259" spans="1:28" ht="15.75" customHeight="1" x14ac:dyDescent="0.2">
      <c r="A259" s="168"/>
      <c r="B259" s="169" t="s">
        <v>332</v>
      </c>
      <c r="C259" s="169" t="s">
        <v>786</v>
      </c>
      <c r="D259" s="170" t="s">
        <v>1714</v>
      </c>
      <c r="E259" s="170" t="s">
        <v>1927</v>
      </c>
      <c r="F259" s="170"/>
      <c r="G259" s="170" t="s">
        <v>185</v>
      </c>
      <c r="H259" s="169" t="s">
        <v>2654</v>
      </c>
      <c r="I259" s="171" t="s">
        <v>3589</v>
      </c>
      <c r="J259" s="87" t="s">
        <v>30</v>
      </c>
      <c r="K259" s="170"/>
      <c r="L259" s="170"/>
      <c r="M259" s="169" t="s">
        <v>3633</v>
      </c>
      <c r="N259" s="169" t="s">
        <v>3856</v>
      </c>
      <c r="O259" s="170" t="s">
        <v>246</v>
      </c>
      <c r="P259" s="170" t="s">
        <v>246</v>
      </c>
      <c r="Q259" s="170"/>
      <c r="R259" s="170"/>
      <c r="S259" s="176">
        <v>43312</v>
      </c>
      <c r="T259" s="170"/>
      <c r="U259" s="170"/>
      <c r="V259" s="169">
        <v>3390.7</v>
      </c>
      <c r="W259" s="172"/>
      <c r="X259" s="169" t="s">
        <v>143</v>
      </c>
      <c r="Y259" s="173"/>
      <c r="Z259" s="172">
        <v>3390.7</v>
      </c>
      <c r="AA259" s="169" t="s">
        <v>39</v>
      </c>
      <c r="AB259" s="174"/>
    </row>
    <row r="260" spans="1:28" ht="15.75" customHeight="1" x14ac:dyDescent="0.2">
      <c r="A260" s="168"/>
      <c r="B260" s="169" t="s">
        <v>246</v>
      </c>
      <c r="C260" s="169" t="s">
        <v>787</v>
      </c>
      <c r="D260" s="170" t="s">
        <v>1714</v>
      </c>
      <c r="E260" s="170" t="s">
        <v>1886</v>
      </c>
      <c r="F260" s="170"/>
      <c r="G260" s="170" t="s">
        <v>185</v>
      </c>
      <c r="H260" s="169" t="s">
        <v>2655</v>
      </c>
      <c r="I260" s="171" t="s">
        <v>3589</v>
      </c>
      <c r="J260" s="87" t="s">
        <v>30</v>
      </c>
      <c r="K260" s="170"/>
      <c r="L260" s="170"/>
      <c r="M260" s="169" t="s">
        <v>186</v>
      </c>
      <c r="N260" s="169" t="s">
        <v>3857</v>
      </c>
      <c r="O260" s="170" t="s">
        <v>246</v>
      </c>
      <c r="P260" s="170" t="s">
        <v>246</v>
      </c>
      <c r="Q260" s="170"/>
      <c r="R260" s="170"/>
      <c r="S260" s="176">
        <v>43312</v>
      </c>
      <c r="T260" s="170"/>
      <c r="U260" s="170"/>
      <c r="V260" s="169">
        <v>1632.31</v>
      </c>
      <c r="W260" s="172"/>
      <c r="X260" s="169" t="s">
        <v>143</v>
      </c>
      <c r="Y260" s="173"/>
      <c r="Z260" s="172">
        <v>1632.31</v>
      </c>
      <c r="AA260" s="169" t="s">
        <v>39</v>
      </c>
      <c r="AB260" s="174"/>
    </row>
    <row r="261" spans="1:28" ht="15.75" customHeight="1" x14ac:dyDescent="0.2">
      <c r="A261" s="168"/>
      <c r="B261" s="169" t="s">
        <v>333</v>
      </c>
      <c r="C261" s="169" t="s">
        <v>788</v>
      </c>
      <c r="D261" s="170" t="s">
        <v>1714</v>
      </c>
      <c r="E261" s="170" t="s">
        <v>1928</v>
      </c>
      <c r="F261" s="170"/>
      <c r="G261" s="170" t="s">
        <v>185</v>
      </c>
      <c r="H261" s="169" t="s">
        <v>2656</v>
      </c>
      <c r="I261" s="171" t="s">
        <v>3589</v>
      </c>
      <c r="J261" s="87" t="s">
        <v>30</v>
      </c>
      <c r="K261" s="170"/>
      <c r="L261" s="170"/>
      <c r="M261" s="169" t="s">
        <v>184</v>
      </c>
      <c r="N261" s="169" t="s">
        <v>3858</v>
      </c>
      <c r="O261" s="170" t="s">
        <v>33</v>
      </c>
      <c r="P261" s="170" t="s">
        <v>246</v>
      </c>
      <c r="Q261" s="170"/>
      <c r="R261" s="170"/>
      <c r="S261" s="176">
        <v>43312</v>
      </c>
      <c r="T261" s="170"/>
      <c r="U261" s="170"/>
      <c r="V261" s="169">
        <v>2930.23</v>
      </c>
      <c r="W261" s="172"/>
      <c r="X261" s="169" t="s">
        <v>143</v>
      </c>
      <c r="Y261" s="173"/>
      <c r="Z261" s="172">
        <v>2930.23</v>
      </c>
      <c r="AA261" s="169" t="s">
        <v>39</v>
      </c>
      <c r="AB261" s="174"/>
    </row>
    <row r="262" spans="1:28" ht="15.75" customHeight="1" x14ac:dyDescent="0.2">
      <c r="A262" s="168"/>
      <c r="B262" s="169" t="s">
        <v>246</v>
      </c>
      <c r="C262" s="169" t="s">
        <v>789</v>
      </c>
      <c r="D262" s="170" t="s">
        <v>1714</v>
      </c>
      <c r="E262" s="170" t="s">
        <v>1929</v>
      </c>
      <c r="F262" s="170"/>
      <c r="G262" s="170" t="s">
        <v>185</v>
      </c>
      <c r="H262" s="169" t="s">
        <v>2657</v>
      </c>
      <c r="I262" s="171" t="s">
        <v>3589</v>
      </c>
      <c r="J262" s="87" t="s">
        <v>30</v>
      </c>
      <c r="K262" s="170"/>
      <c r="L262" s="170"/>
      <c r="M262" s="169" t="s">
        <v>188</v>
      </c>
      <c r="N262" s="169" t="s">
        <v>3859</v>
      </c>
      <c r="O262" s="170" t="s">
        <v>246</v>
      </c>
      <c r="P262" s="170" t="s">
        <v>246</v>
      </c>
      <c r="Q262" s="170"/>
      <c r="R262" s="170"/>
      <c r="S262" s="176">
        <v>43312</v>
      </c>
      <c r="T262" s="170"/>
      <c r="U262" s="170"/>
      <c r="V262" s="169">
        <v>1967.44</v>
      </c>
      <c r="W262" s="172"/>
      <c r="X262" s="169" t="s">
        <v>143</v>
      </c>
      <c r="Y262" s="173"/>
      <c r="Z262" s="172">
        <v>1967.44</v>
      </c>
      <c r="AA262" s="169" t="s">
        <v>39</v>
      </c>
      <c r="AB262" s="174"/>
    </row>
    <row r="263" spans="1:28" ht="15.75" customHeight="1" x14ac:dyDescent="0.2">
      <c r="A263" s="168"/>
      <c r="B263" s="169" t="s">
        <v>246</v>
      </c>
      <c r="C263" s="169" t="s">
        <v>790</v>
      </c>
      <c r="D263" s="170" t="s">
        <v>1714</v>
      </c>
      <c r="E263" s="170" t="s">
        <v>1930</v>
      </c>
      <c r="F263" s="170"/>
      <c r="G263" s="170" t="s">
        <v>185</v>
      </c>
      <c r="H263" s="169" t="s">
        <v>2658</v>
      </c>
      <c r="I263" s="171" t="s">
        <v>3588</v>
      </c>
      <c r="J263" s="87" t="s">
        <v>30</v>
      </c>
      <c r="K263" s="170"/>
      <c r="L263" s="170"/>
      <c r="M263" s="169" t="s">
        <v>186</v>
      </c>
      <c r="N263" s="169" t="s">
        <v>3860</v>
      </c>
      <c r="O263" s="170" t="s">
        <v>246</v>
      </c>
      <c r="P263" s="170" t="s">
        <v>246</v>
      </c>
      <c r="Q263" s="170"/>
      <c r="R263" s="170"/>
      <c r="S263" s="176">
        <v>43312</v>
      </c>
      <c r="T263" s="170"/>
      <c r="U263" s="170"/>
      <c r="V263" s="169">
        <v>2009.36</v>
      </c>
      <c r="W263" s="172"/>
      <c r="X263" s="169" t="s">
        <v>143</v>
      </c>
      <c r="Y263" s="173"/>
      <c r="Z263" s="172">
        <v>2009.36</v>
      </c>
      <c r="AA263" s="169" t="s">
        <v>39</v>
      </c>
      <c r="AB263" s="174"/>
    </row>
    <row r="264" spans="1:28" ht="15.75" customHeight="1" x14ac:dyDescent="0.2">
      <c r="A264" s="168"/>
      <c r="B264" s="169" t="s">
        <v>334</v>
      </c>
      <c r="C264" s="169" t="s">
        <v>791</v>
      </c>
      <c r="D264" s="170" t="s">
        <v>1714</v>
      </c>
      <c r="E264" s="170" t="s">
        <v>1873</v>
      </c>
      <c r="F264" s="170"/>
      <c r="G264" s="170" t="s">
        <v>185</v>
      </c>
      <c r="H264" s="169" t="s">
        <v>2659</v>
      </c>
      <c r="I264" s="171" t="s">
        <v>3588</v>
      </c>
      <c r="J264" s="87" t="s">
        <v>30</v>
      </c>
      <c r="K264" s="170"/>
      <c r="L264" s="170"/>
      <c r="M264" s="169" t="s">
        <v>190</v>
      </c>
      <c r="N264" s="169" t="s">
        <v>3861</v>
      </c>
      <c r="O264" s="170" t="s">
        <v>246</v>
      </c>
      <c r="P264" s="170" t="s">
        <v>246</v>
      </c>
      <c r="Q264" s="170"/>
      <c r="R264" s="170"/>
      <c r="S264" s="176">
        <v>43312</v>
      </c>
      <c r="T264" s="170"/>
      <c r="U264" s="170"/>
      <c r="V264" s="169">
        <v>1968</v>
      </c>
      <c r="W264" s="172"/>
      <c r="X264" s="169" t="s">
        <v>143</v>
      </c>
      <c r="Y264" s="173"/>
      <c r="Z264" s="172">
        <v>1968</v>
      </c>
      <c r="AA264" s="169" t="s">
        <v>39</v>
      </c>
      <c r="AB264" s="174"/>
    </row>
    <row r="265" spans="1:28" ht="15.75" customHeight="1" x14ac:dyDescent="0.2">
      <c r="A265" s="168"/>
      <c r="B265" s="169" t="s">
        <v>335</v>
      </c>
      <c r="C265" s="169" t="s">
        <v>792</v>
      </c>
      <c r="D265" s="170" t="s">
        <v>1714</v>
      </c>
      <c r="E265" s="170" t="s">
        <v>1902</v>
      </c>
      <c r="F265" s="170"/>
      <c r="G265" s="170" t="s">
        <v>185</v>
      </c>
      <c r="H265" s="169" t="s">
        <v>2660</v>
      </c>
      <c r="I265" s="171" t="s">
        <v>3588</v>
      </c>
      <c r="J265" s="87" t="s">
        <v>30</v>
      </c>
      <c r="K265" s="170" t="s">
        <v>31</v>
      </c>
      <c r="L265" s="170"/>
      <c r="M265" s="169" t="s">
        <v>188</v>
      </c>
      <c r="N265" s="169" t="s">
        <v>3862</v>
      </c>
      <c r="O265" s="170" t="s">
        <v>37</v>
      </c>
      <c r="P265" s="170" t="s">
        <v>4447</v>
      </c>
      <c r="Q265" s="170"/>
      <c r="R265" s="170"/>
      <c r="S265" s="176">
        <v>43312</v>
      </c>
      <c r="T265" s="170"/>
      <c r="U265" s="170"/>
      <c r="V265" s="169">
        <v>2511.4699999999998</v>
      </c>
      <c r="W265" s="172"/>
      <c r="X265" s="169" t="s">
        <v>143</v>
      </c>
      <c r="Y265" s="173">
        <v>1255.7349999999999</v>
      </c>
      <c r="Z265" s="172">
        <v>1255.7349999999999</v>
      </c>
      <c r="AA265" s="169" t="s">
        <v>39</v>
      </c>
      <c r="AB265" s="174"/>
    </row>
    <row r="266" spans="1:28" ht="15.75" customHeight="1" x14ac:dyDescent="0.2">
      <c r="A266" s="168"/>
      <c r="B266" s="169" t="s">
        <v>246</v>
      </c>
      <c r="C266" s="169" t="s">
        <v>793</v>
      </c>
      <c r="D266" s="170" t="s">
        <v>1714</v>
      </c>
      <c r="E266" s="170" t="s">
        <v>1912</v>
      </c>
      <c r="F266" s="170"/>
      <c r="G266" s="170" t="s">
        <v>185</v>
      </c>
      <c r="H266" s="169" t="s">
        <v>2661</v>
      </c>
      <c r="I266" s="171" t="s">
        <v>3589</v>
      </c>
      <c r="J266" s="87" t="s">
        <v>30</v>
      </c>
      <c r="K266" s="170"/>
      <c r="L266" s="170"/>
      <c r="M266" s="169" t="s">
        <v>188</v>
      </c>
      <c r="N266" s="169" t="s">
        <v>3863</v>
      </c>
      <c r="O266" s="170" t="s">
        <v>246</v>
      </c>
      <c r="P266" s="170" t="s">
        <v>246</v>
      </c>
      <c r="Q266" s="170"/>
      <c r="R266" s="170"/>
      <c r="S266" s="176">
        <v>43312</v>
      </c>
      <c r="T266" s="170"/>
      <c r="U266" s="170"/>
      <c r="V266" s="169">
        <v>2846.84</v>
      </c>
      <c r="W266" s="172"/>
      <c r="X266" s="169" t="s">
        <v>143</v>
      </c>
      <c r="Y266" s="173"/>
      <c r="Z266" s="172">
        <v>2846.84</v>
      </c>
      <c r="AA266" s="169" t="s">
        <v>39</v>
      </c>
      <c r="AB266" s="174"/>
    </row>
    <row r="267" spans="1:28" ht="15.75" customHeight="1" x14ac:dyDescent="0.2">
      <c r="A267" s="168"/>
      <c r="B267" s="169" t="s">
        <v>246</v>
      </c>
      <c r="C267" s="169" t="s">
        <v>794</v>
      </c>
      <c r="D267" s="170" t="s">
        <v>1714</v>
      </c>
      <c r="E267" s="170" t="s">
        <v>1931</v>
      </c>
      <c r="F267" s="170"/>
      <c r="G267" s="170" t="s">
        <v>185</v>
      </c>
      <c r="H267" s="169" t="s">
        <v>2662</v>
      </c>
      <c r="I267" s="171" t="s">
        <v>3588</v>
      </c>
      <c r="J267" s="87" t="s">
        <v>30</v>
      </c>
      <c r="K267" s="170"/>
      <c r="L267" s="170"/>
      <c r="M267" s="169" t="s">
        <v>188</v>
      </c>
      <c r="N267" s="169" t="s">
        <v>3864</v>
      </c>
      <c r="O267" s="170" t="s">
        <v>246</v>
      </c>
      <c r="P267" s="170" t="s">
        <v>246</v>
      </c>
      <c r="Q267" s="170"/>
      <c r="R267" s="170"/>
      <c r="S267" s="176">
        <v>43312</v>
      </c>
      <c r="T267" s="170"/>
      <c r="U267" s="170"/>
      <c r="V267" s="169">
        <v>3181.26</v>
      </c>
      <c r="W267" s="172"/>
      <c r="X267" s="169" t="s">
        <v>143</v>
      </c>
      <c r="Y267" s="173"/>
      <c r="Z267" s="172">
        <v>3181.26</v>
      </c>
      <c r="AA267" s="169" t="s">
        <v>39</v>
      </c>
      <c r="AB267" s="174"/>
    </row>
    <row r="268" spans="1:28" ht="15.75" customHeight="1" x14ac:dyDescent="0.2">
      <c r="A268" s="168"/>
      <c r="B268" s="169" t="s">
        <v>246</v>
      </c>
      <c r="C268" s="169" t="s">
        <v>795</v>
      </c>
      <c r="D268" s="170" t="s">
        <v>1714</v>
      </c>
      <c r="E268" s="170" t="s">
        <v>1889</v>
      </c>
      <c r="F268" s="170"/>
      <c r="G268" s="170" t="s">
        <v>185</v>
      </c>
      <c r="H268" s="169" t="s">
        <v>2663</v>
      </c>
      <c r="I268" s="171" t="s">
        <v>3589</v>
      </c>
      <c r="J268" s="87" t="s">
        <v>30</v>
      </c>
      <c r="K268" s="170"/>
      <c r="L268" s="170"/>
      <c r="M268" s="169" t="s">
        <v>188</v>
      </c>
      <c r="N268" s="169" t="s">
        <v>3865</v>
      </c>
      <c r="O268" s="170" t="s">
        <v>246</v>
      </c>
      <c r="P268" s="170" t="s">
        <v>246</v>
      </c>
      <c r="Q268" s="170"/>
      <c r="R268" s="170"/>
      <c r="S268" s="176">
        <v>43312</v>
      </c>
      <c r="T268" s="170"/>
      <c r="U268" s="170"/>
      <c r="V268" s="169">
        <v>3222.95</v>
      </c>
      <c r="W268" s="172"/>
      <c r="X268" s="169" t="s">
        <v>143</v>
      </c>
      <c r="Y268" s="173"/>
      <c r="Z268" s="172">
        <v>3222.95</v>
      </c>
      <c r="AA268" s="169" t="s">
        <v>39</v>
      </c>
      <c r="AB268" s="174"/>
    </row>
    <row r="269" spans="1:28" ht="15.75" customHeight="1" x14ac:dyDescent="0.2">
      <c r="A269" s="168"/>
      <c r="B269" s="169" t="s">
        <v>246</v>
      </c>
      <c r="C269" s="169" t="s">
        <v>796</v>
      </c>
      <c r="D269" s="170" t="s">
        <v>1714</v>
      </c>
      <c r="E269" s="170" t="s">
        <v>1932</v>
      </c>
      <c r="F269" s="170"/>
      <c r="G269" s="170" t="s">
        <v>185</v>
      </c>
      <c r="H269" s="169" t="s">
        <v>2664</v>
      </c>
      <c r="I269" s="171" t="s">
        <v>3589</v>
      </c>
      <c r="J269" s="87" t="s">
        <v>30</v>
      </c>
      <c r="K269" s="170"/>
      <c r="L269" s="170"/>
      <c r="M269" s="169" t="s">
        <v>188</v>
      </c>
      <c r="N269" s="169" t="s">
        <v>3866</v>
      </c>
      <c r="O269" s="170" t="s">
        <v>246</v>
      </c>
      <c r="P269" s="170" t="s">
        <v>246</v>
      </c>
      <c r="Q269" s="170"/>
      <c r="R269" s="170"/>
      <c r="S269" s="176">
        <v>43312</v>
      </c>
      <c r="T269" s="170"/>
      <c r="U269" s="170"/>
      <c r="V269" s="169">
        <v>1360.46</v>
      </c>
      <c r="W269" s="172"/>
      <c r="X269" s="169" t="s">
        <v>143</v>
      </c>
      <c r="Y269" s="173"/>
      <c r="Z269" s="172">
        <v>1360.46</v>
      </c>
      <c r="AA269" s="169" t="s">
        <v>39</v>
      </c>
      <c r="AB269" s="174"/>
    </row>
    <row r="270" spans="1:28" ht="15.75" customHeight="1" x14ac:dyDescent="0.2">
      <c r="A270" s="168"/>
      <c r="B270" s="169" t="s">
        <v>246</v>
      </c>
      <c r="C270" s="169" t="s">
        <v>797</v>
      </c>
      <c r="D270" s="170" t="s">
        <v>1714</v>
      </c>
      <c r="E270" s="170" t="s">
        <v>1933</v>
      </c>
      <c r="F270" s="170"/>
      <c r="G270" s="170" t="s">
        <v>185</v>
      </c>
      <c r="H270" s="169" t="s">
        <v>2665</v>
      </c>
      <c r="I270" s="171" t="s">
        <v>3588</v>
      </c>
      <c r="J270" s="87" t="s">
        <v>30</v>
      </c>
      <c r="K270" s="170"/>
      <c r="L270" s="170"/>
      <c r="M270" s="169" t="s">
        <v>188</v>
      </c>
      <c r="N270" s="169" t="s">
        <v>3677</v>
      </c>
      <c r="O270" s="170" t="s">
        <v>246</v>
      </c>
      <c r="P270" s="170" t="s">
        <v>246</v>
      </c>
      <c r="Q270" s="170"/>
      <c r="R270" s="170"/>
      <c r="S270" s="176">
        <v>43312</v>
      </c>
      <c r="T270" s="170"/>
      <c r="U270" s="170"/>
      <c r="V270" s="169">
        <v>2930.21</v>
      </c>
      <c r="W270" s="172"/>
      <c r="X270" s="169" t="s">
        <v>143</v>
      </c>
      <c r="Y270" s="173"/>
      <c r="Z270" s="172">
        <v>2930.21</v>
      </c>
      <c r="AA270" s="169" t="s">
        <v>39</v>
      </c>
      <c r="AB270" s="174"/>
    </row>
    <row r="271" spans="1:28" ht="15.75" customHeight="1" x14ac:dyDescent="0.2">
      <c r="A271" s="168"/>
      <c r="B271" s="169" t="s">
        <v>246</v>
      </c>
      <c r="C271" s="169" t="s">
        <v>798</v>
      </c>
      <c r="D271" s="170" t="s">
        <v>1714</v>
      </c>
      <c r="E271" s="170" t="s">
        <v>1883</v>
      </c>
      <c r="F271" s="170"/>
      <c r="G271" s="170" t="s">
        <v>185</v>
      </c>
      <c r="H271" s="169" t="s">
        <v>2666</v>
      </c>
      <c r="I271" s="171" t="s">
        <v>3589</v>
      </c>
      <c r="J271" s="87" t="s">
        <v>30</v>
      </c>
      <c r="K271" s="170"/>
      <c r="L271" s="170"/>
      <c r="M271" s="169" t="s">
        <v>188</v>
      </c>
      <c r="N271" s="169" t="s">
        <v>3867</v>
      </c>
      <c r="O271" s="170" t="s">
        <v>246</v>
      </c>
      <c r="P271" s="170" t="s">
        <v>246</v>
      </c>
      <c r="Q271" s="170"/>
      <c r="R271" s="170"/>
      <c r="S271" s="176">
        <v>43312</v>
      </c>
      <c r="T271" s="170"/>
      <c r="U271" s="170"/>
      <c r="V271" s="169">
        <v>2971.9</v>
      </c>
      <c r="W271" s="172"/>
      <c r="X271" s="169" t="s">
        <v>143</v>
      </c>
      <c r="Y271" s="173"/>
      <c r="Z271" s="172">
        <v>2971.9</v>
      </c>
      <c r="AA271" s="169" t="s">
        <v>39</v>
      </c>
      <c r="AB271" s="174"/>
    </row>
    <row r="272" spans="1:28" ht="15.75" customHeight="1" x14ac:dyDescent="0.2">
      <c r="A272" s="168"/>
      <c r="B272" s="169" t="s">
        <v>246</v>
      </c>
      <c r="C272" s="169" t="s">
        <v>799</v>
      </c>
      <c r="D272" s="170" t="s">
        <v>1714</v>
      </c>
      <c r="E272" s="170" t="s">
        <v>1883</v>
      </c>
      <c r="F272" s="170"/>
      <c r="G272" s="170" t="s">
        <v>185</v>
      </c>
      <c r="H272" s="169" t="s">
        <v>2667</v>
      </c>
      <c r="I272" s="171" t="s">
        <v>3589</v>
      </c>
      <c r="J272" s="87" t="s">
        <v>30</v>
      </c>
      <c r="K272" s="170"/>
      <c r="L272" s="170"/>
      <c r="M272" s="169" t="s">
        <v>188</v>
      </c>
      <c r="N272" s="169" t="s">
        <v>3867</v>
      </c>
      <c r="O272" s="170" t="s">
        <v>246</v>
      </c>
      <c r="P272" s="170" t="s">
        <v>246</v>
      </c>
      <c r="Q272" s="170"/>
      <c r="R272" s="170"/>
      <c r="S272" s="176">
        <v>43312</v>
      </c>
      <c r="T272" s="170"/>
      <c r="U272" s="170"/>
      <c r="V272" s="169">
        <v>2971.9</v>
      </c>
      <c r="W272" s="172"/>
      <c r="X272" s="169" t="s">
        <v>143</v>
      </c>
      <c r="Y272" s="173"/>
      <c r="Z272" s="172">
        <v>2971.9</v>
      </c>
      <c r="AA272" s="169" t="s">
        <v>39</v>
      </c>
      <c r="AB272" s="174"/>
    </row>
    <row r="273" spans="1:28" ht="15.75" customHeight="1" x14ac:dyDescent="0.2">
      <c r="A273" s="168"/>
      <c r="B273" s="169" t="s">
        <v>246</v>
      </c>
      <c r="C273" s="169" t="s">
        <v>800</v>
      </c>
      <c r="D273" s="170" t="s">
        <v>1714</v>
      </c>
      <c r="E273" s="170" t="s">
        <v>1934</v>
      </c>
      <c r="F273" s="170"/>
      <c r="G273" s="170" t="s">
        <v>185</v>
      </c>
      <c r="H273" s="169" t="s">
        <v>2668</v>
      </c>
      <c r="I273" s="171" t="s">
        <v>3589</v>
      </c>
      <c r="J273" s="87" t="s">
        <v>30</v>
      </c>
      <c r="K273" s="170"/>
      <c r="L273" s="170"/>
      <c r="M273" s="169" t="s">
        <v>188</v>
      </c>
      <c r="N273" s="169" t="s">
        <v>3819</v>
      </c>
      <c r="O273" s="170" t="s">
        <v>246</v>
      </c>
      <c r="P273" s="170" t="s">
        <v>246</v>
      </c>
      <c r="Q273" s="170"/>
      <c r="R273" s="170"/>
      <c r="S273" s="176">
        <v>43312</v>
      </c>
      <c r="T273" s="170"/>
      <c r="U273" s="170"/>
      <c r="V273" s="169">
        <v>2092.7399999999998</v>
      </c>
      <c r="W273" s="172"/>
      <c r="X273" s="169" t="s">
        <v>143</v>
      </c>
      <c r="Y273" s="173"/>
      <c r="Z273" s="172">
        <v>2092.7399999999998</v>
      </c>
      <c r="AA273" s="169" t="s">
        <v>39</v>
      </c>
      <c r="AB273" s="174"/>
    </row>
    <row r="274" spans="1:28" ht="15.75" customHeight="1" x14ac:dyDescent="0.2">
      <c r="A274" s="168"/>
      <c r="B274" s="169" t="s">
        <v>246</v>
      </c>
      <c r="C274" s="169" t="s">
        <v>801</v>
      </c>
      <c r="D274" s="170" t="s">
        <v>1714</v>
      </c>
      <c r="E274" s="170" t="s">
        <v>1935</v>
      </c>
      <c r="F274" s="170"/>
      <c r="G274" s="170" t="s">
        <v>185</v>
      </c>
      <c r="H274" s="169" t="s">
        <v>2669</v>
      </c>
      <c r="I274" s="171" t="s">
        <v>3589</v>
      </c>
      <c r="J274" s="87" t="s">
        <v>30</v>
      </c>
      <c r="K274" s="170"/>
      <c r="L274" s="170"/>
      <c r="M274" s="169" t="s">
        <v>188</v>
      </c>
      <c r="N274" s="169" t="s">
        <v>3868</v>
      </c>
      <c r="O274" s="170" t="s">
        <v>246</v>
      </c>
      <c r="P274" s="170" t="s">
        <v>246</v>
      </c>
      <c r="Q274" s="170"/>
      <c r="R274" s="170"/>
      <c r="S274" s="176">
        <v>43312</v>
      </c>
      <c r="T274" s="170"/>
      <c r="U274" s="170"/>
      <c r="V274" s="169">
        <v>2595.79</v>
      </c>
      <c r="W274" s="172"/>
      <c r="X274" s="169" t="s">
        <v>143</v>
      </c>
      <c r="Y274" s="173"/>
      <c r="Z274" s="172">
        <v>2595.79</v>
      </c>
      <c r="AA274" s="169" t="s">
        <v>39</v>
      </c>
      <c r="AB274" s="174"/>
    </row>
    <row r="275" spans="1:28" ht="15.75" customHeight="1" x14ac:dyDescent="0.2">
      <c r="A275" s="168"/>
      <c r="B275" s="169" t="s">
        <v>336</v>
      </c>
      <c r="C275" s="169" t="s">
        <v>802</v>
      </c>
      <c r="D275" s="170" t="s">
        <v>1714</v>
      </c>
      <c r="E275" s="170" t="s">
        <v>1936</v>
      </c>
      <c r="F275" s="170"/>
      <c r="G275" s="170" t="s">
        <v>185</v>
      </c>
      <c r="H275" s="169" t="s">
        <v>2670</v>
      </c>
      <c r="I275" s="171" t="s">
        <v>3589</v>
      </c>
      <c r="J275" s="87" t="s">
        <v>30</v>
      </c>
      <c r="K275" s="170"/>
      <c r="L275" s="170"/>
      <c r="M275" s="169" t="s">
        <v>184</v>
      </c>
      <c r="N275" s="169" t="s">
        <v>3869</v>
      </c>
      <c r="O275" s="170" t="s">
        <v>246</v>
      </c>
      <c r="P275" s="170" t="s">
        <v>246</v>
      </c>
      <c r="Q275" s="170"/>
      <c r="R275" s="170"/>
      <c r="S275" s="176">
        <v>43312</v>
      </c>
      <c r="T275" s="170"/>
      <c r="U275" s="170"/>
      <c r="V275" s="169">
        <v>2762.8</v>
      </c>
      <c r="W275" s="172"/>
      <c r="X275" s="169" t="s">
        <v>143</v>
      </c>
      <c r="Y275" s="173"/>
      <c r="Z275" s="172">
        <v>2762.8</v>
      </c>
      <c r="AA275" s="169" t="s">
        <v>39</v>
      </c>
      <c r="AB275" s="174"/>
    </row>
    <row r="276" spans="1:28" ht="15.75" customHeight="1" x14ac:dyDescent="0.2">
      <c r="A276" s="168"/>
      <c r="B276" s="169" t="s">
        <v>246</v>
      </c>
      <c r="C276" s="169" t="s">
        <v>803</v>
      </c>
      <c r="D276" s="170" t="s">
        <v>1714</v>
      </c>
      <c r="E276" s="170" t="s">
        <v>1937</v>
      </c>
      <c r="F276" s="170"/>
      <c r="G276" s="170" t="s">
        <v>185</v>
      </c>
      <c r="H276" s="169" t="s">
        <v>2671</v>
      </c>
      <c r="I276" s="171" t="s">
        <v>3589</v>
      </c>
      <c r="J276" s="87" t="s">
        <v>30</v>
      </c>
      <c r="K276" s="170"/>
      <c r="L276" s="170"/>
      <c r="M276" s="169" t="s">
        <v>188</v>
      </c>
      <c r="N276" s="169" t="s">
        <v>3870</v>
      </c>
      <c r="O276" s="170" t="s">
        <v>246</v>
      </c>
      <c r="P276" s="170" t="s">
        <v>246</v>
      </c>
      <c r="Q276" s="170"/>
      <c r="R276" s="170"/>
      <c r="S276" s="176">
        <v>43312</v>
      </c>
      <c r="T276" s="170"/>
      <c r="U276" s="170"/>
      <c r="V276" s="169">
        <v>2846.51</v>
      </c>
      <c r="W276" s="172"/>
      <c r="X276" s="169" t="s">
        <v>143</v>
      </c>
      <c r="Y276" s="173"/>
      <c r="Z276" s="172">
        <v>2846.51</v>
      </c>
      <c r="AA276" s="169" t="s">
        <v>39</v>
      </c>
      <c r="AB276" s="174"/>
    </row>
    <row r="277" spans="1:28" ht="15.75" customHeight="1" x14ac:dyDescent="0.2">
      <c r="A277" s="168"/>
      <c r="B277" s="169" t="s">
        <v>246</v>
      </c>
      <c r="C277" s="169" t="s">
        <v>804</v>
      </c>
      <c r="D277" s="170" t="s">
        <v>1714</v>
      </c>
      <c r="E277" s="170" t="s">
        <v>1938</v>
      </c>
      <c r="F277" s="170"/>
      <c r="G277" s="170" t="s">
        <v>185</v>
      </c>
      <c r="H277" s="169" t="s">
        <v>2672</v>
      </c>
      <c r="I277" s="171" t="s">
        <v>3589</v>
      </c>
      <c r="J277" s="87" t="s">
        <v>30</v>
      </c>
      <c r="K277" s="170"/>
      <c r="L277" s="170"/>
      <c r="M277" s="169" t="s">
        <v>186</v>
      </c>
      <c r="N277" s="169" t="s">
        <v>3871</v>
      </c>
      <c r="O277" s="170" t="s">
        <v>246</v>
      </c>
      <c r="P277" s="170" t="s">
        <v>246</v>
      </c>
      <c r="Q277" s="170"/>
      <c r="R277" s="170"/>
      <c r="S277" s="176">
        <v>43312</v>
      </c>
      <c r="T277" s="170"/>
      <c r="U277" s="170"/>
      <c r="V277" s="169">
        <v>1925.58</v>
      </c>
      <c r="W277" s="172"/>
      <c r="X277" s="169" t="s">
        <v>143</v>
      </c>
      <c r="Y277" s="173"/>
      <c r="Z277" s="172">
        <v>1925.58</v>
      </c>
      <c r="AA277" s="169" t="s">
        <v>39</v>
      </c>
      <c r="AB277" s="174"/>
    </row>
    <row r="278" spans="1:28" ht="15.75" customHeight="1" x14ac:dyDescent="0.2">
      <c r="A278" s="168"/>
      <c r="B278" s="169"/>
      <c r="C278" s="169" t="s">
        <v>805</v>
      </c>
      <c r="D278" s="170" t="s">
        <v>1714</v>
      </c>
      <c r="E278" s="170" t="s">
        <v>1939</v>
      </c>
      <c r="F278" s="170"/>
      <c r="G278" s="170" t="s">
        <v>185</v>
      </c>
      <c r="H278" s="169" t="s">
        <v>2673</v>
      </c>
      <c r="I278" s="171" t="s">
        <v>3588</v>
      </c>
      <c r="J278" s="87" t="s">
        <v>30</v>
      </c>
      <c r="K278" s="170"/>
      <c r="L278" s="170"/>
      <c r="M278" s="169" t="s">
        <v>184</v>
      </c>
      <c r="N278" s="169" t="s">
        <v>3872</v>
      </c>
      <c r="O278" s="170" t="s">
        <v>246</v>
      </c>
      <c r="P278" s="170" t="s">
        <v>246</v>
      </c>
      <c r="Q278" s="170"/>
      <c r="R278" s="170"/>
      <c r="S278" s="176">
        <v>43312</v>
      </c>
      <c r="T278" s="170"/>
      <c r="U278" s="170"/>
      <c r="V278" s="169">
        <v>2093.02</v>
      </c>
      <c r="W278" s="172"/>
      <c r="X278" s="169" t="s">
        <v>143</v>
      </c>
      <c r="Y278" s="173"/>
      <c r="Z278" s="172">
        <v>2093.02</v>
      </c>
      <c r="AA278" s="169" t="s">
        <v>39</v>
      </c>
      <c r="AB278" s="174"/>
    </row>
    <row r="279" spans="1:28" ht="15.75" customHeight="1" x14ac:dyDescent="0.2">
      <c r="A279" s="168"/>
      <c r="B279" s="169" t="s">
        <v>337</v>
      </c>
      <c r="C279" s="169" t="s">
        <v>806</v>
      </c>
      <c r="D279" s="170" t="s">
        <v>1714</v>
      </c>
      <c r="E279" s="170" t="s">
        <v>1926</v>
      </c>
      <c r="F279" s="170"/>
      <c r="G279" s="170" t="s">
        <v>185</v>
      </c>
      <c r="H279" s="169" t="s">
        <v>2674</v>
      </c>
      <c r="I279" s="171" t="s">
        <v>3589</v>
      </c>
      <c r="J279" s="87" t="s">
        <v>30</v>
      </c>
      <c r="K279" s="170"/>
      <c r="L279" s="170"/>
      <c r="M279" s="169" t="s">
        <v>184</v>
      </c>
      <c r="N279" s="169" t="s">
        <v>3873</v>
      </c>
      <c r="O279" s="170" t="s">
        <v>246</v>
      </c>
      <c r="P279" s="170" t="s">
        <v>246</v>
      </c>
      <c r="Q279" s="170"/>
      <c r="R279" s="170"/>
      <c r="S279" s="176">
        <v>43312</v>
      </c>
      <c r="T279" s="170"/>
      <c r="U279" s="170"/>
      <c r="V279" s="169">
        <v>2511.62</v>
      </c>
      <c r="W279" s="172"/>
      <c r="X279" s="169" t="s">
        <v>143</v>
      </c>
      <c r="Y279" s="173"/>
      <c r="Z279" s="172">
        <v>2511.62</v>
      </c>
      <c r="AA279" s="169" t="s">
        <v>39</v>
      </c>
      <c r="AB279" s="174"/>
    </row>
    <row r="280" spans="1:28" ht="15.75" customHeight="1" x14ac:dyDescent="0.2">
      <c r="A280" s="168"/>
      <c r="B280" s="169" t="s">
        <v>246</v>
      </c>
      <c r="C280" s="169" t="s">
        <v>807</v>
      </c>
      <c r="D280" s="170" t="s">
        <v>1714</v>
      </c>
      <c r="E280" s="170" t="s">
        <v>1916</v>
      </c>
      <c r="F280" s="170"/>
      <c r="G280" s="170" t="s">
        <v>185</v>
      </c>
      <c r="H280" s="169" t="s">
        <v>2675</v>
      </c>
      <c r="I280" s="171" t="s">
        <v>3589</v>
      </c>
      <c r="J280" s="87" t="s">
        <v>30</v>
      </c>
      <c r="K280" s="170"/>
      <c r="L280" s="170"/>
      <c r="M280" s="169" t="s">
        <v>188</v>
      </c>
      <c r="N280" s="169" t="s">
        <v>3846</v>
      </c>
      <c r="O280" s="170" t="s">
        <v>246</v>
      </c>
      <c r="P280" s="170" t="s">
        <v>246</v>
      </c>
      <c r="Q280" s="170"/>
      <c r="R280" s="170"/>
      <c r="S280" s="176">
        <v>43312</v>
      </c>
      <c r="T280" s="170"/>
      <c r="U280" s="170"/>
      <c r="V280" s="169">
        <v>1800</v>
      </c>
      <c r="W280" s="172"/>
      <c r="X280" s="169" t="s">
        <v>143</v>
      </c>
      <c r="Y280" s="173"/>
      <c r="Z280" s="172">
        <v>1800</v>
      </c>
      <c r="AA280" s="169" t="s">
        <v>39</v>
      </c>
      <c r="AB280" s="174"/>
    </row>
    <row r="281" spans="1:28" ht="15.75" customHeight="1" x14ac:dyDescent="0.2">
      <c r="A281" s="168"/>
      <c r="B281" s="169" t="s">
        <v>246</v>
      </c>
      <c r="C281" s="169" t="s">
        <v>808</v>
      </c>
      <c r="D281" s="170" t="s">
        <v>1714</v>
      </c>
      <c r="E281" s="170" t="s">
        <v>1880</v>
      </c>
      <c r="F281" s="170"/>
      <c r="G281" s="170" t="s">
        <v>185</v>
      </c>
      <c r="H281" s="169" t="s">
        <v>2676</v>
      </c>
      <c r="I281" s="171" t="s">
        <v>3589</v>
      </c>
      <c r="J281" s="87" t="s">
        <v>30</v>
      </c>
      <c r="K281" s="170"/>
      <c r="L281" s="170"/>
      <c r="M281" s="169" t="s">
        <v>188</v>
      </c>
      <c r="N281" s="169" t="s">
        <v>3874</v>
      </c>
      <c r="O281" s="170" t="s">
        <v>246</v>
      </c>
      <c r="P281" s="170" t="s">
        <v>246</v>
      </c>
      <c r="Q281" s="170"/>
      <c r="R281" s="170"/>
      <c r="S281" s="176">
        <v>43312</v>
      </c>
      <c r="T281" s="170"/>
      <c r="U281" s="170"/>
      <c r="V281" s="169">
        <v>2302.3200000000002</v>
      </c>
      <c r="W281" s="172"/>
      <c r="X281" s="169" t="s">
        <v>143</v>
      </c>
      <c r="Y281" s="173"/>
      <c r="Z281" s="172">
        <v>2302.3200000000002</v>
      </c>
      <c r="AA281" s="169" t="s">
        <v>39</v>
      </c>
      <c r="AB281" s="174"/>
    </row>
    <row r="282" spans="1:28" ht="15.75" customHeight="1" x14ac:dyDescent="0.2">
      <c r="A282" s="168"/>
      <c r="B282" s="169" t="s">
        <v>246</v>
      </c>
      <c r="C282" s="169" t="s">
        <v>809</v>
      </c>
      <c r="D282" s="170" t="s">
        <v>1714</v>
      </c>
      <c r="E282" s="170" t="s">
        <v>1940</v>
      </c>
      <c r="F282" s="170"/>
      <c r="G282" s="170" t="s">
        <v>185</v>
      </c>
      <c r="H282" s="169" t="s">
        <v>2677</v>
      </c>
      <c r="I282" s="171" t="s">
        <v>3589</v>
      </c>
      <c r="J282" s="87" t="s">
        <v>30</v>
      </c>
      <c r="K282" s="170"/>
      <c r="L282" s="170"/>
      <c r="M282" s="169" t="s">
        <v>179</v>
      </c>
      <c r="N282" s="169" t="s">
        <v>3875</v>
      </c>
      <c r="O282" s="170" t="s">
        <v>246</v>
      </c>
      <c r="P282" s="170" t="s">
        <v>246</v>
      </c>
      <c r="Q282" s="170"/>
      <c r="R282" s="170"/>
      <c r="S282" s="176">
        <v>43312</v>
      </c>
      <c r="T282" s="170"/>
      <c r="U282" s="170"/>
      <c r="V282" s="169">
        <v>2344.19</v>
      </c>
      <c r="W282" s="172"/>
      <c r="X282" s="169" t="s">
        <v>143</v>
      </c>
      <c r="Y282" s="173"/>
      <c r="Z282" s="172">
        <v>2344.19</v>
      </c>
      <c r="AA282" s="169" t="s">
        <v>39</v>
      </c>
      <c r="AB282" s="174"/>
    </row>
    <row r="283" spans="1:28" ht="15.75" customHeight="1" x14ac:dyDescent="0.2">
      <c r="A283" s="168"/>
      <c r="B283" s="169" t="s">
        <v>246</v>
      </c>
      <c r="C283" s="169" t="s">
        <v>810</v>
      </c>
      <c r="D283" s="170" t="s">
        <v>1714</v>
      </c>
      <c r="E283" s="170" t="s">
        <v>1876</v>
      </c>
      <c r="F283" s="170"/>
      <c r="G283" s="170" t="s">
        <v>185</v>
      </c>
      <c r="H283" s="169" t="s">
        <v>2678</v>
      </c>
      <c r="I283" s="171" t="s">
        <v>3589</v>
      </c>
      <c r="J283" s="87" t="s">
        <v>30</v>
      </c>
      <c r="K283" s="170"/>
      <c r="L283" s="170"/>
      <c r="M283" s="169" t="s">
        <v>188</v>
      </c>
      <c r="N283" s="169" t="s">
        <v>3876</v>
      </c>
      <c r="O283" s="170" t="s">
        <v>246</v>
      </c>
      <c r="P283" s="170" t="s">
        <v>246</v>
      </c>
      <c r="Q283" s="170"/>
      <c r="R283" s="170"/>
      <c r="S283" s="176">
        <v>43312</v>
      </c>
      <c r="T283" s="170"/>
      <c r="U283" s="170"/>
      <c r="V283" s="169">
        <v>2679.07</v>
      </c>
      <c r="W283" s="172"/>
      <c r="X283" s="169" t="s">
        <v>143</v>
      </c>
      <c r="Y283" s="173"/>
      <c r="Z283" s="172">
        <v>2679.07</v>
      </c>
      <c r="AA283" s="169" t="s">
        <v>39</v>
      </c>
      <c r="AB283" s="174"/>
    </row>
    <row r="284" spans="1:28" ht="15.75" customHeight="1" x14ac:dyDescent="0.2">
      <c r="A284" s="168"/>
      <c r="B284" s="169" t="s">
        <v>246</v>
      </c>
      <c r="C284" s="169" t="s">
        <v>811</v>
      </c>
      <c r="D284" s="170" t="s">
        <v>1714</v>
      </c>
      <c r="E284" s="170" t="s">
        <v>1941</v>
      </c>
      <c r="F284" s="170"/>
      <c r="G284" s="170" t="s">
        <v>246</v>
      </c>
      <c r="H284" s="169" t="s">
        <v>2679</v>
      </c>
      <c r="I284" s="171" t="s">
        <v>3589</v>
      </c>
      <c r="J284" s="87" t="s">
        <v>30</v>
      </c>
      <c r="K284" s="170"/>
      <c r="L284" s="170"/>
      <c r="M284" s="169" t="s">
        <v>186</v>
      </c>
      <c r="N284" s="169" t="s">
        <v>3781</v>
      </c>
      <c r="O284" s="170" t="s">
        <v>246</v>
      </c>
      <c r="P284" s="170" t="s">
        <v>246</v>
      </c>
      <c r="Q284" s="170"/>
      <c r="R284" s="170"/>
      <c r="S284" s="176">
        <v>43312</v>
      </c>
      <c r="T284" s="170"/>
      <c r="U284" s="170"/>
      <c r="V284" s="169">
        <v>2930.23</v>
      </c>
      <c r="W284" s="172"/>
      <c r="X284" s="169" t="s">
        <v>143</v>
      </c>
      <c r="Y284" s="173"/>
      <c r="Z284" s="172">
        <v>2930.23</v>
      </c>
      <c r="AA284" s="169" t="s">
        <v>39</v>
      </c>
      <c r="AB284" s="174"/>
    </row>
    <row r="285" spans="1:28" ht="15.75" customHeight="1" x14ac:dyDescent="0.2">
      <c r="A285" s="168"/>
      <c r="B285" s="169" t="s">
        <v>246</v>
      </c>
      <c r="C285" s="169" t="s">
        <v>812</v>
      </c>
      <c r="D285" s="170" t="s">
        <v>1714</v>
      </c>
      <c r="E285" s="170" t="s">
        <v>1879</v>
      </c>
      <c r="F285" s="170"/>
      <c r="G285" s="170" t="s">
        <v>185</v>
      </c>
      <c r="H285" s="169" t="s">
        <v>2680</v>
      </c>
      <c r="I285" s="171" t="s">
        <v>3589</v>
      </c>
      <c r="J285" s="87" t="s">
        <v>30</v>
      </c>
      <c r="K285" s="170"/>
      <c r="L285" s="170"/>
      <c r="M285" s="169" t="s">
        <v>188</v>
      </c>
      <c r="N285" s="169" t="s">
        <v>3818</v>
      </c>
      <c r="O285" s="170" t="s">
        <v>246</v>
      </c>
      <c r="P285" s="170" t="s">
        <v>246</v>
      </c>
      <c r="Q285" s="170"/>
      <c r="R285" s="170"/>
      <c r="S285" s="176">
        <v>43312</v>
      </c>
      <c r="T285" s="170"/>
      <c r="U285" s="170"/>
      <c r="V285" s="169">
        <v>2093.0300000000002</v>
      </c>
      <c r="W285" s="172"/>
      <c r="X285" s="169" t="s">
        <v>143</v>
      </c>
      <c r="Y285" s="173"/>
      <c r="Z285" s="172">
        <v>2093.0300000000002</v>
      </c>
      <c r="AA285" s="169" t="s">
        <v>39</v>
      </c>
      <c r="AB285" s="174"/>
    </row>
    <row r="286" spans="1:28" ht="15.75" customHeight="1" x14ac:dyDescent="0.2">
      <c r="A286" s="168"/>
      <c r="B286" s="169" t="s">
        <v>246</v>
      </c>
      <c r="C286" s="169" t="s">
        <v>813</v>
      </c>
      <c r="D286" s="170" t="s">
        <v>1714</v>
      </c>
      <c r="E286" s="170" t="s">
        <v>1942</v>
      </c>
      <c r="F286" s="170"/>
      <c r="G286" s="170" t="s">
        <v>185</v>
      </c>
      <c r="H286" s="169" t="s">
        <v>2681</v>
      </c>
      <c r="I286" s="171" t="s">
        <v>3589</v>
      </c>
      <c r="J286" s="87" t="s">
        <v>30</v>
      </c>
      <c r="K286" s="170"/>
      <c r="L286" s="170"/>
      <c r="M286" s="169" t="s">
        <v>188</v>
      </c>
      <c r="N286" s="169" t="s">
        <v>3671</v>
      </c>
      <c r="O286" s="170" t="s">
        <v>246</v>
      </c>
      <c r="P286" s="170" t="s">
        <v>246</v>
      </c>
      <c r="Q286" s="170"/>
      <c r="R286" s="170"/>
      <c r="S286" s="176">
        <v>43312</v>
      </c>
      <c r="T286" s="170"/>
      <c r="U286" s="170"/>
      <c r="V286" s="169">
        <v>3097.68</v>
      </c>
      <c r="W286" s="172"/>
      <c r="X286" s="169" t="s">
        <v>143</v>
      </c>
      <c r="Y286" s="173"/>
      <c r="Z286" s="172">
        <v>3097.68</v>
      </c>
      <c r="AA286" s="169" t="s">
        <v>39</v>
      </c>
      <c r="AB286" s="174"/>
    </row>
    <row r="287" spans="1:28" ht="15.75" customHeight="1" x14ac:dyDescent="0.2">
      <c r="A287" s="168"/>
      <c r="B287" s="169" t="s">
        <v>246</v>
      </c>
      <c r="C287" s="169" t="s">
        <v>814</v>
      </c>
      <c r="D287" s="170" t="s">
        <v>1714</v>
      </c>
      <c r="E287" s="170" t="s">
        <v>1943</v>
      </c>
      <c r="F287" s="170"/>
      <c r="G287" s="170" t="s">
        <v>185</v>
      </c>
      <c r="H287" s="169" t="s">
        <v>2682</v>
      </c>
      <c r="I287" s="171" t="s">
        <v>3589</v>
      </c>
      <c r="J287" s="87" t="s">
        <v>30</v>
      </c>
      <c r="K287" s="170"/>
      <c r="L287" s="170"/>
      <c r="M287" s="169" t="s">
        <v>186</v>
      </c>
      <c r="N287" s="169" t="s">
        <v>3877</v>
      </c>
      <c r="O287" s="170" t="s">
        <v>246</v>
      </c>
      <c r="P287" s="170" t="s">
        <v>246</v>
      </c>
      <c r="Q287" s="170"/>
      <c r="R287" s="170"/>
      <c r="S287" s="176">
        <v>43312</v>
      </c>
      <c r="T287" s="170"/>
      <c r="U287" s="170"/>
      <c r="V287" s="169">
        <v>2302.3200000000002</v>
      </c>
      <c r="W287" s="172"/>
      <c r="X287" s="169" t="s">
        <v>143</v>
      </c>
      <c r="Y287" s="173"/>
      <c r="Z287" s="172">
        <v>2302.3200000000002</v>
      </c>
      <c r="AA287" s="169" t="s">
        <v>39</v>
      </c>
      <c r="AB287" s="174"/>
    </row>
    <row r="288" spans="1:28" ht="15.75" customHeight="1" x14ac:dyDescent="0.2">
      <c r="A288" s="168"/>
      <c r="B288" s="169" t="s">
        <v>246</v>
      </c>
      <c r="C288" s="169" t="s">
        <v>815</v>
      </c>
      <c r="D288" s="170" t="s">
        <v>1714</v>
      </c>
      <c r="E288" s="170" t="s">
        <v>1944</v>
      </c>
      <c r="F288" s="170"/>
      <c r="G288" s="170" t="s">
        <v>185</v>
      </c>
      <c r="H288" s="169" t="s">
        <v>2683</v>
      </c>
      <c r="I288" s="171" t="s">
        <v>3589</v>
      </c>
      <c r="J288" s="87" t="s">
        <v>30</v>
      </c>
      <c r="K288" s="170"/>
      <c r="L288" s="170"/>
      <c r="M288" s="169" t="s">
        <v>32</v>
      </c>
      <c r="N288" s="169" t="s">
        <v>3878</v>
      </c>
      <c r="O288" s="170" t="s">
        <v>246</v>
      </c>
      <c r="P288" s="170" t="s">
        <v>246</v>
      </c>
      <c r="Q288" s="170"/>
      <c r="R288" s="170"/>
      <c r="S288" s="176">
        <v>43312</v>
      </c>
      <c r="T288" s="170"/>
      <c r="U288" s="170"/>
      <c r="V288" s="169">
        <v>2176.7399999999998</v>
      </c>
      <c r="W288" s="172"/>
      <c r="X288" s="169" t="s">
        <v>143</v>
      </c>
      <c r="Y288" s="173"/>
      <c r="Z288" s="172">
        <v>2176.7399999999998</v>
      </c>
      <c r="AA288" s="169" t="s">
        <v>39</v>
      </c>
      <c r="AB288" s="174"/>
    </row>
    <row r="289" spans="1:28" ht="15.75" customHeight="1" x14ac:dyDescent="0.2">
      <c r="A289" s="168"/>
      <c r="B289" s="169" t="s">
        <v>246</v>
      </c>
      <c r="C289" s="169" t="s">
        <v>816</v>
      </c>
      <c r="D289" s="170" t="s">
        <v>1714</v>
      </c>
      <c r="E289" s="170" t="s">
        <v>1945</v>
      </c>
      <c r="F289" s="170"/>
      <c r="G289" s="170" t="s">
        <v>185</v>
      </c>
      <c r="H289" s="169" t="s">
        <v>2684</v>
      </c>
      <c r="I289" s="171" t="s">
        <v>3589</v>
      </c>
      <c r="J289" s="87" t="s">
        <v>30</v>
      </c>
      <c r="K289" s="170"/>
      <c r="L289" s="170"/>
      <c r="M289" s="169" t="s">
        <v>188</v>
      </c>
      <c r="N289" s="169" t="s">
        <v>3879</v>
      </c>
      <c r="O289" s="170" t="s">
        <v>246</v>
      </c>
      <c r="P289" s="170" t="s">
        <v>246</v>
      </c>
      <c r="Q289" s="170"/>
      <c r="R289" s="170"/>
      <c r="S289" s="176">
        <v>43312</v>
      </c>
      <c r="T289" s="170"/>
      <c r="U289" s="170"/>
      <c r="V289" s="169">
        <v>1255.81</v>
      </c>
      <c r="W289" s="172"/>
      <c r="X289" s="169" t="s">
        <v>143</v>
      </c>
      <c r="Y289" s="173"/>
      <c r="Z289" s="172">
        <v>1255.81</v>
      </c>
      <c r="AA289" s="169" t="s">
        <v>39</v>
      </c>
      <c r="AB289" s="174"/>
    </row>
    <row r="290" spans="1:28" ht="15.75" customHeight="1" x14ac:dyDescent="0.2">
      <c r="A290" s="168"/>
      <c r="B290" s="169" t="s">
        <v>338</v>
      </c>
      <c r="C290" s="169" t="s">
        <v>817</v>
      </c>
      <c r="D290" s="170" t="s">
        <v>1714</v>
      </c>
      <c r="E290" s="170" t="s">
        <v>1946</v>
      </c>
      <c r="F290" s="170"/>
      <c r="G290" s="170" t="s">
        <v>185</v>
      </c>
      <c r="H290" s="169" t="s">
        <v>2685</v>
      </c>
      <c r="I290" s="171" t="s">
        <v>3589</v>
      </c>
      <c r="J290" s="87" t="s">
        <v>30</v>
      </c>
      <c r="K290" s="170"/>
      <c r="L290" s="170"/>
      <c r="M290" s="169" t="s">
        <v>184</v>
      </c>
      <c r="N290" s="169" t="s">
        <v>3880</v>
      </c>
      <c r="O290" s="170" t="s">
        <v>246</v>
      </c>
      <c r="P290" s="170" t="s">
        <v>246</v>
      </c>
      <c r="Q290" s="170"/>
      <c r="R290" s="170"/>
      <c r="S290" s="176">
        <v>43312</v>
      </c>
      <c r="T290" s="170"/>
      <c r="U290" s="170"/>
      <c r="V290" s="169">
        <v>2511.62</v>
      </c>
      <c r="W290" s="172"/>
      <c r="X290" s="169" t="s">
        <v>143</v>
      </c>
      <c r="Y290" s="173"/>
      <c r="Z290" s="172">
        <v>2511.62</v>
      </c>
      <c r="AA290" s="169" t="s">
        <v>39</v>
      </c>
      <c r="AB290" s="174"/>
    </row>
    <row r="291" spans="1:28" ht="15.75" customHeight="1" x14ac:dyDescent="0.2">
      <c r="A291" s="168"/>
      <c r="B291" s="169" t="s">
        <v>339</v>
      </c>
      <c r="C291" s="169" t="s">
        <v>818</v>
      </c>
      <c r="D291" s="170" t="s">
        <v>1714</v>
      </c>
      <c r="E291" s="170" t="s">
        <v>1875</v>
      </c>
      <c r="F291" s="170"/>
      <c r="G291" s="170" t="s">
        <v>185</v>
      </c>
      <c r="H291" s="169" t="s">
        <v>2686</v>
      </c>
      <c r="I291" s="171" t="s">
        <v>3605</v>
      </c>
      <c r="J291" s="87" t="s">
        <v>30</v>
      </c>
      <c r="K291" s="170" t="s">
        <v>31</v>
      </c>
      <c r="L291" s="170"/>
      <c r="M291" s="169" t="s">
        <v>184</v>
      </c>
      <c r="N291" s="169" t="s">
        <v>3881</v>
      </c>
      <c r="O291" s="170" t="s">
        <v>37</v>
      </c>
      <c r="P291" s="170" t="s">
        <v>4448</v>
      </c>
      <c r="Q291" s="170"/>
      <c r="R291" s="170"/>
      <c r="S291" s="176">
        <v>43321</v>
      </c>
      <c r="T291" s="170"/>
      <c r="U291" s="170"/>
      <c r="V291" s="169">
        <v>3928.9</v>
      </c>
      <c r="W291" s="172"/>
      <c r="X291" s="169"/>
      <c r="Y291" s="173">
        <v>1964.45</v>
      </c>
      <c r="Z291" s="172">
        <v>1964.45</v>
      </c>
      <c r="AA291" s="169" t="s">
        <v>39</v>
      </c>
      <c r="AB291" s="174"/>
    </row>
    <row r="292" spans="1:28" ht="15.75" customHeight="1" x14ac:dyDescent="0.2">
      <c r="A292" s="168"/>
      <c r="B292" s="169" t="s">
        <v>340</v>
      </c>
      <c r="C292" s="169" t="s">
        <v>819</v>
      </c>
      <c r="D292" s="170" t="s">
        <v>1714</v>
      </c>
      <c r="E292" s="170" t="s">
        <v>1875</v>
      </c>
      <c r="F292" s="170"/>
      <c r="G292" s="170" t="s">
        <v>185</v>
      </c>
      <c r="H292" s="169" t="s">
        <v>2687</v>
      </c>
      <c r="I292" s="171" t="s">
        <v>3590</v>
      </c>
      <c r="J292" s="87" t="s">
        <v>30</v>
      </c>
      <c r="K292" s="170"/>
      <c r="L292" s="170"/>
      <c r="M292" s="169" t="s">
        <v>184</v>
      </c>
      <c r="N292" s="169" t="s">
        <v>3882</v>
      </c>
      <c r="O292" s="170" t="s">
        <v>246</v>
      </c>
      <c r="P292" s="170" t="s">
        <v>246</v>
      </c>
      <c r="Q292" s="170"/>
      <c r="R292" s="170"/>
      <c r="S292" s="176">
        <v>43335</v>
      </c>
      <c r="T292" s="170"/>
      <c r="U292" s="170"/>
      <c r="V292" s="169">
        <v>3965.55</v>
      </c>
      <c r="W292" s="172"/>
      <c r="X292" s="169"/>
      <c r="Y292" s="173"/>
      <c r="Z292" s="172">
        <v>3965.55</v>
      </c>
      <c r="AA292" s="169" t="s">
        <v>39</v>
      </c>
      <c r="AB292" s="174"/>
    </row>
    <row r="293" spans="1:28" ht="15.75" customHeight="1" x14ac:dyDescent="0.2">
      <c r="A293" s="168"/>
      <c r="B293" s="169" t="s">
        <v>341</v>
      </c>
      <c r="C293" s="169" t="s">
        <v>820</v>
      </c>
      <c r="D293" s="170" t="s">
        <v>1714</v>
      </c>
      <c r="E293" s="170" t="s">
        <v>1947</v>
      </c>
      <c r="F293" s="170"/>
      <c r="G293" s="170" t="s">
        <v>185</v>
      </c>
      <c r="H293" s="169" t="s">
        <v>2688</v>
      </c>
      <c r="I293" s="171" t="s">
        <v>3590</v>
      </c>
      <c r="J293" s="87" t="s">
        <v>30</v>
      </c>
      <c r="K293" s="170"/>
      <c r="L293" s="170"/>
      <c r="M293" s="169" t="s">
        <v>184</v>
      </c>
      <c r="N293" s="169" t="s">
        <v>3883</v>
      </c>
      <c r="O293" s="170" t="s">
        <v>246</v>
      </c>
      <c r="P293" s="170" t="s">
        <v>246</v>
      </c>
      <c r="Q293" s="170"/>
      <c r="R293" s="170"/>
      <c r="S293" s="176">
        <v>43335</v>
      </c>
      <c r="T293" s="170"/>
      <c r="U293" s="170"/>
      <c r="V293" s="169">
        <v>2053.06</v>
      </c>
      <c r="W293" s="172"/>
      <c r="X293" s="169" t="s">
        <v>143</v>
      </c>
      <c r="Y293" s="173"/>
      <c r="Z293" s="172">
        <v>2053.06</v>
      </c>
      <c r="AA293" s="169" t="s">
        <v>39</v>
      </c>
      <c r="AB293" s="174"/>
    </row>
    <row r="294" spans="1:28" ht="15.75" customHeight="1" x14ac:dyDescent="0.2">
      <c r="A294" s="168"/>
      <c r="B294" s="169" t="s">
        <v>342</v>
      </c>
      <c r="C294" s="169" t="s">
        <v>821</v>
      </c>
      <c r="D294" s="170" t="s">
        <v>1714</v>
      </c>
      <c r="E294" s="170" t="s">
        <v>1948</v>
      </c>
      <c r="F294" s="170"/>
      <c r="G294" s="170" t="s">
        <v>185</v>
      </c>
      <c r="H294" s="169" t="s">
        <v>2689</v>
      </c>
      <c r="I294" s="171" t="s">
        <v>3590</v>
      </c>
      <c r="J294" s="87" t="s">
        <v>30</v>
      </c>
      <c r="K294" s="170" t="s">
        <v>31</v>
      </c>
      <c r="L294" s="170"/>
      <c r="M294" s="169" t="s">
        <v>184</v>
      </c>
      <c r="N294" s="169" t="s">
        <v>3694</v>
      </c>
      <c r="O294" s="170" t="s">
        <v>37</v>
      </c>
      <c r="P294" s="170" t="s">
        <v>4418</v>
      </c>
      <c r="Q294" s="170"/>
      <c r="R294" s="170"/>
      <c r="S294" s="176">
        <v>43335</v>
      </c>
      <c r="T294" s="170"/>
      <c r="U294" s="170"/>
      <c r="V294" s="169">
        <v>3329.18</v>
      </c>
      <c r="W294" s="172"/>
      <c r="X294" s="169"/>
      <c r="Y294" s="173">
        <v>1664.59</v>
      </c>
      <c r="Z294" s="172">
        <v>1664.59</v>
      </c>
      <c r="AA294" s="169" t="s">
        <v>39</v>
      </c>
      <c r="AB294" s="174"/>
    </row>
    <row r="295" spans="1:28" ht="15.75" customHeight="1" x14ac:dyDescent="0.2">
      <c r="A295" s="168"/>
      <c r="B295" s="169" t="s">
        <v>343</v>
      </c>
      <c r="C295" s="169" t="s">
        <v>822</v>
      </c>
      <c r="D295" s="170" t="s">
        <v>1714</v>
      </c>
      <c r="E295" s="170" t="s">
        <v>1949</v>
      </c>
      <c r="F295" s="170"/>
      <c r="G295" s="170" t="s">
        <v>185</v>
      </c>
      <c r="H295" s="169" t="s">
        <v>2690</v>
      </c>
      <c r="I295" s="171" t="s">
        <v>3589</v>
      </c>
      <c r="J295" s="87" t="s">
        <v>30</v>
      </c>
      <c r="K295" s="170"/>
      <c r="L295" s="170"/>
      <c r="M295" s="169" t="s">
        <v>184</v>
      </c>
      <c r="N295" s="169" t="s">
        <v>3884</v>
      </c>
      <c r="O295" s="170" t="s">
        <v>246</v>
      </c>
      <c r="P295" s="170" t="s">
        <v>246</v>
      </c>
      <c r="Q295" s="170"/>
      <c r="R295" s="170"/>
      <c r="S295" s="176">
        <v>43335</v>
      </c>
      <c r="T295" s="170"/>
      <c r="U295" s="170"/>
      <c r="V295" s="169">
        <v>2972.49</v>
      </c>
      <c r="W295" s="172"/>
      <c r="X295" s="169"/>
      <c r="Y295" s="173"/>
      <c r="Z295" s="172">
        <v>2972.49</v>
      </c>
      <c r="AA295" s="169" t="s">
        <v>39</v>
      </c>
      <c r="AB295" s="174"/>
    </row>
    <row r="296" spans="1:28" ht="15.75" customHeight="1" x14ac:dyDescent="0.2">
      <c r="A296" s="168"/>
      <c r="B296" s="169" t="s">
        <v>344</v>
      </c>
      <c r="C296" s="169" t="s">
        <v>823</v>
      </c>
      <c r="D296" s="170" t="s">
        <v>1714</v>
      </c>
      <c r="E296" s="170" t="s">
        <v>1950</v>
      </c>
      <c r="F296" s="170"/>
      <c r="G296" s="170" t="s">
        <v>185</v>
      </c>
      <c r="H296" s="169" t="s">
        <v>2691</v>
      </c>
      <c r="I296" s="171" t="s">
        <v>3590</v>
      </c>
      <c r="J296" s="87" t="s">
        <v>30</v>
      </c>
      <c r="K296" s="170" t="s">
        <v>31</v>
      </c>
      <c r="L296" s="170"/>
      <c r="M296" s="169" t="s">
        <v>184</v>
      </c>
      <c r="N296" s="169" t="s">
        <v>3707</v>
      </c>
      <c r="O296" s="170" t="s">
        <v>37</v>
      </c>
      <c r="P296" s="170" t="s">
        <v>4420</v>
      </c>
      <c r="Q296" s="170"/>
      <c r="R296" s="170"/>
      <c r="S296" s="176">
        <v>43335</v>
      </c>
      <c r="T296" s="170"/>
      <c r="U296" s="170"/>
      <c r="V296" s="169">
        <v>2536.5300000000002</v>
      </c>
      <c r="W296" s="172">
        <v>1882.71</v>
      </c>
      <c r="X296" s="169"/>
      <c r="Y296" s="173">
        <v>1268.26</v>
      </c>
      <c r="Z296" s="172">
        <v>1268.27</v>
      </c>
      <c r="AA296" s="169" t="s">
        <v>39</v>
      </c>
      <c r="AB296" s="174"/>
    </row>
    <row r="297" spans="1:28" ht="15.75" customHeight="1" x14ac:dyDescent="0.2">
      <c r="A297" s="168"/>
      <c r="B297" s="169" t="s">
        <v>246</v>
      </c>
      <c r="C297" s="169" t="s">
        <v>824</v>
      </c>
      <c r="D297" s="170" t="s">
        <v>1714</v>
      </c>
      <c r="E297" s="170" t="s">
        <v>1951</v>
      </c>
      <c r="F297" s="170"/>
      <c r="G297" s="170" t="s">
        <v>185</v>
      </c>
      <c r="H297" s="169" t="s">
        <v>2692</v>
      </c>
      <c r="I297" s="171" t="s">
        <v>3602</v>
      </c>
      <c r="J297" s="87" t="s">
        <v>30</v>
      </c>
      <c r="K297" s="170"/>
      <c r="L297" s="170"/>
      <c r="M297" s="169" t="s">
        <v>186</v>
      </c>
      <c r="N297" s="169" t="s">
        <v>3885</v>
      </c>
      <c r="O297" s="170" t="s">
        <v>246</v>
      </c>
      <c r="P297" s="170" t="s">
        <v>246</v>
      </c>
      <c r="Q297" s="170"/>
      <c r="R297" s="170"/>
      <c r="S297" s="176">
        <v>43343</v>
      </c>
      <c r="T297" s="170"/>
      <c r="U297" s="170"/>
      <c r="V297" s="169">
        <v>1632.56</v>
      </c>
      <c r="W297" s="172"/>
      <c r="X297" s="169" t="s">
        <v>143</v>
      </c>
      <c r="Y297" s="173"/>
      <c r="Z297" s="172">
        <v>1632.56</v>
      </c>
      <c r="AA297" s="169" t="s">
        <v>39</v>
      </c>
      <c r="AB297" s="174"/>
    </row>
    <row r="298" spans="1:28" ht="15.75" customHeight="1" x14ac:dyDescent="0.2">
      <c r="A298" s="168"/>
      <c r="B298" s="169" t="s">
        <v>246</v>
      </c>
      <c r="C298" s="169" t="s">
        <v>825</v>
      </c>
      <c r="D298" s="170" t="s">
        <v>1714</v>
      </c>
      <c r="E298" s="170" t="s">
        <v>1952</v>
      </c>
      <c r="F298" s="170"/>
      <c r="G298" s="170" t="s">
        <v>185</v>
      </c>
      <c r="H298" s="169" t="s">
        <v>2693</v>
      </c>
      <c r="I298" s="171" t="s">
        <v>3589</v>
      </c>
      <c r="J298" s="87" t="s">
        <v>30</v>
      </c>
      <c r="K298" s="170"/>
      <c r="L298" s="170"/>
      <c r="M298" s="169" t="s">
        <v>188</v>
      </c>
      <c r="N298" s="169" t="s">
        <v>3845</v>
      </c>
      <c r="O298" s="170" t="s">
        <v>246</v>
      </c>
      <c r="P298" s="170" t="s">
        <v>246</v>
      </c>
      <c r="Q298" s="170"/>
      <c r="R298" s="170"/>
      <c r="S298" s="176">
        <v>43343</v>
      </c>
      <c r="T298" s="170"/>
      <c r="U298" s="170"/>
      <c r="V298" s="169">
        <v>2093.02</v>
      </c>
      <c r="W298" s="172"/>
      <c r="X298" s="169" t="s">
        <v>143</v>
      </c>
      <c r="Y298" s="173"/>
      <c r="Z298" s="172">
        <v>2093.02</v>
      </c>
      <c r="AA298" s="169" t="s">
        <v>39</v>
      </c>
      <c r="AB298" s="174"/>
    </row>
    <row r="299" spans="1:28" ht="15.75" customHeight="1" x14ac:dyDescent="0.2">
      <c r="A299" s="168"/>
      <c r="B299" s="169" t="s">
        <v>345</v>
      </c>
      <c r="C299" s="169" t="s">
        <v>826</v>
      </c>
      <c r="D299" s="170" t="s">
        <v>1714</v>
      </c>
      <c r="E299" s="170" t="s">
        <v>1953</v>
      </c>
      <c r="F299" s="170"/>
      <c r="G299" s="170" t="s">
        <v>185</v>
      </c>
      <c r="H299" s="169" t="s">
        <v>2694</v>
      </c>
      <c r="I299" s="171" t="s">
        <v>3588</v>
      </c>
      <c r="J299" s="87" t="s">
        <v>30</v>
      </c>
      <c r="K299" s="170"/>
      <c r="L299" s="170"/>
      <c r="M299" s="169" t="s">
        <v>184</v>
      </c>
      <c r="N299" s="169" t="s">
        <v>3886</v>
      </c>
      <c r="O299" s="170" t="s">
        <v>246</v>
      </c>
      <c r="P299" s="170" t="s">
        <v>246</v>
      </c>
      <c r="Q299" s="170"/>
      <c r="R299" s="170"/>
      <c r="S299" s="176">
        <v>43343</v>
      </c>
      <c r="T299" s="170"/>
      <c r="U299" s="170"/>
      <c r="V299" s="169">
        <v>1465.11</v>
      </c>
      <c r="W299" s="172"/>
      <c r="X299" s="169" t="s">
        <v>143</v>
      </c>
      <c r="Y299" s="173"/>
      <c r="Z299" s="172">
        <v>1465.11</v>
      </c>
      <c r="AA299" s="169" t="s">
        <v>39</v>
      </c>
      <c r="AB299" s="174"/>
    </row>
    <row r="300" spans="1:28" ht="15.75" customHeight="1" x14ac:dyDescent="0.2">
      <c r="A300" s="168"/>
      <c r="B300" s="169" t="s">
        <v>246</v>
      </c>
      <c r="C300" s="169" t="s">
        <v>827</v>
      </c>
      <c r="D300" s="170" t="s">
        <v>1714</v>
      </c>
      <c r="E300" s="170" t="s">
        <v>1883</v>
      </c>
      <c r="F300" s="170"/>
      <c r="G300" s="170" t="s">
        <v>185</v>
      </c>
      <c r="H300" s="169" t="s">
        <v>2695</v>
      </c>
      <c r="I300" s="171" t="s">
        <v>3590</v>
      </c>
      <c r="J300" s="87" t="s">
        <v>30</v>
      </c>
      <c r="K300" s="170"/>
      <c r="L300" s="170"/>
      <c r="M300" s="169" t="s">
        <v>188</v>
      </c>
      <c r="N300" s="169" t="s">
        <v>3887</v>
      </c>
      <c r="O300" s="170" t="s">
        <v>246</v>
      </c>
      <c r="P300" s="170" t="s">
        <v>246</v>
      </c>
      <c r="Q300" s="170"/>
      <c r="R300" s="170"/>
      <c r="S300" s="176">
        <v>43343</v>
      </c>
      <c r="T300" s="170"/>
      <c r="U300" s="170"/>
      <c r="V300" s="169">
        <v>2972.09</v>
      </c>
      <c r="W300" s="172"/>
      <c r="X300" s="169" t="s">
        <v>143</v>
      </c>
      <c r="Y300" s="173"/>
      <c r="Z300" s="172">
        <v>2972.09</v>
      </c>
      <c r="AA300" s="169" t="s">
        <v>39</v>
      </c>
      <c r="AB300" s="174"/>
    </row>
    <row r="301" spans="1:28" ht="15.75" customHeight="1" x14ac:dyDescent="0.2">
      <c r="A301" s="168"/>
      <c r="B301" s="169" t="s">
        <v>246</v>
      </c>
      <c r="C301" s="169" t="s">
        <v>828</v>
      </c>
      <c r="D301" s="170" t="s">
        <v>1714</v>
      </c>
      <c r="E301" s="170" t="s">
        <v>1933</v>
      </c>
      <c r="F301" s="170"/>
      <c r="G301" s="170" t="s">
        <v>185</v>
      </c>
      <c r="H301" s="169" t="s">
        <v>2696</v>
      </c>
      <c r="I301" s="171" t="s">
        <v>3589</v>
      </c>
      <c r="J301" s="87" t="s">
        <v>30</v>
      </c>
      <c r="K301" s="170"/>
      <c r="L301" s="170"/>
      <c r="M301" s="169" t="s">
        <v>188</v>
      </c>
      <c r="N301" s="169" t="s">
        <v>3888</v>
      </c>
      <c r="O301" s="170" t="s">
        <v>246</v>
      </c>
      <c r="P301" s="170" t="s">
        <v>246</v>
      </c>
      <c r="Q301" s="170"/>
      <c r="R301" s="170"/>
      <c r="S301" s="176">
        <v>43343</v>
      </c>
      <c r="T301" s="170"/>
      <c r="U301" s="170"/>
      <c r="V301" s="169">
        <v>2930.23</v>
      </c>
      <c r="W301" s="172"/>
      <c r="X301" s="169" t="s">
        <v>143</v>
      </c>
      <c r="Y301" s="173"/>
      <c r="Z301" s="172">
        <v>2930.23</v>
      </c>
      <c r="AA301" s="169" t="s">
        <v>39</v>
      </c>
      <c r="AB301" s="174"/>
    </row>
    <row r="302" spans="1:28" ht="15.75" customHeight="1" x14ac:dyDescent="0.2">
      <c r="A302" s="168"/>
      <c r="B302" s="169" t="s">
        <v>246</v>
      </c>
      <c r="C302" s="169" t="s">
        <v>829</v>
      </c>
      <c r="D302" s="170" t="s">
        <v>1714</v>
      </c>
      <c r="E302" s="170" t="s">
        <v>1942</v>
      </c>
      <c r="F302" s="170"/>
      <c r="G302" s="170" t="s">
        <v>185</v>
      </c>
      <c r="H302" s="169" t="s">
        <v>2697</v>
      </c>
      <c r="I302" s="171" t="s">
        <v>3590</v>
      </c>
      <c r="J302" s="87" t="s">
        <v>30</v>
      </c>
      <c r="K302" s="170"/>
      <c r="L302" s="170"/>
      <c r="M302" s="169" t="s">
        <v>188</v>
      </c>
      <c r="N302" s="169" t="s">
        <v>3662</v>
      </c>
      <c r="O302" s="170" t="s">
        <v>246</v>
      </c>
      <c r="P302" s="170" t="s">
        <v>246</v>
      </c>
      <c r="Q302" s="170"/>
      <c r="R302" s="170"/>
      <c r="S302" s="176">
        <v>43343</v>
      </c>
      <c r="T302" s="170"/>
      <c r="U302" s="170"/>
      <c r="V302" s="169">
        <v>3097.67</v>
      </c>
      <c r="W302" s="172"/>
      <c r="X302" s="169" t="s">
        <v>143</v>
      </c>
      <c r="Y302" s="173"/>
      <c r="Z302" s="172">
        <v>3097.67</v>
      </c>
      <c r="AA302" s="169" t="s">
        <v>39</v>
      </c>
      <c r="AB302" s="174"/>
    </row>
    <row r="303" spans="1:28" ht="15.75" customHeight="1" x14ac:dyDescent="0.2">
      <c r="A303" s="168"/>
      <c r="B303" s="169" t="s">
        <v>346</v>
      </c>
      <c r="C303" s="169" t="s">
        <v>830</v>
      </c>
      <c r="D303" s="170" t="s">
        <v>1714</v>
      </c>
      <c r="E303" s="170" t="s">
        <v>1954</v>
      </c>
      <c r="F303" s="170"/>
      <c r="G303" s="170" t="s">
        <v>185</v>
      </c>
      <c r="H303" s="169" t="s">
        <v>2698</v>
      </c>
      <c r="I303" s="171" t="s">
        <v>3589</v>
      </c>
      <c r="J303" s="87" t="s">
        <v>30</v>
      </c>
      <c r="K303" s="170" t="s">
        <v>31</v>
      </c>
      <c r="L303" s="170"/>
      <c r="M303" s="169" t="s">
        <v>184</v>
      </c>
      <c r="N303" s="169" t="s">
        <v>3889</v>
      </c>
      <c r="O303" s="170" t="s">
        <v>37</v>
      </c>
      <c r="P303" s="170" t="s">
        <v>4449</v>
      </c>
      <c r="Q303" s="170"/>
      <c r="R303" s="170"/>
      <c r="S303" s="176">
        <v>43343</v>
      </c>
      <c r="T303" s="170"/>
      <c r="U303" s="170"/>
      <c r="V303" s="169">
        <v>2679.07</v>
      </c>
      <c r="W303" s="172"/>
      <c r="X303" s="169" t="s">
        <v>143</v>
      </c>
      <c r="Y303" s="173">
        <v>1339.5350000000001</v>
      </c>
      <c r="Z303" s="172">
        <v>1339.5350000000001</v>
      </c>
      <c r="AA303" s="169" t="s">
        <v>39</v>
      </c>
      <c r="AB303" s="174"/>
    </row>
    <row r="304" spans="1:28" ht="15.75" customHeight="1" x14ac:dyDescent="0.2">
      <c r="A304" s="168"/>
      <c r="B304" s="169" t="s">
        <v>246</v>
      </c>
      <c r="C304" s="169" t="s">
        <v>831</v>
      </c>
      <c r="D304" s="170" t="s">
        <v>1714</v>
      </c>
      <c r="E304" s="170" t="s">
        <v>1889</v>
      </c>
      <c r="F304" s="170"/>
      <c r="G304" s="170" t="s">
        <v>185</v>
      </c>
      <c r="H304" s="169" t="s">
        <v>2699</v>
      </c>
      <c r="I304" s="171" t="s">
        <v>3590</v>
      </c>
      <c r="J304" s="87" t="s">
        <v>30</v>
      </c>
      <c r="K304" s="170"/>
      <c r="L304" s="170"/>
      <c r="M304" s="169" t="s">
        <v>188</v>
      </c>
      <c r="N304" s="169" t="s">
        <v>3890</v>
      </c>
      <c r="O304" s="170" t="s">
        <v>246</v>
      </c>
      <c r="P304" s="170" t="s">
        <v>246</v>
      </c>
      <c r="Q304" s="170"/>
      <c r="R304" s="170"/>
      <c r="S304" s="176">
        <v>43343</v>
      </c>
      <c r="T304" s="170"/>
      <c r="U304" s="170"/>
      <c r="V304" s="169">
        <v>3223.26</v>
      </c>
      <c r="W304" s="172"/>
      <c r="X304" s="169" t="s">
        <v>143</v>
      </c>
      <c r="Y304" s="173"/>
      <c r="Z304" s="172">
        <v>3223.26</v>
      </c>
      <c r="AA304" s="169" t="s">
        <v>39</v>
      </c>
      <c r="AB304" s="174"/>
    </row>
    <row r="305" spans="1:28" ht="15.75" customHeight="1" x14ac:dyDescent="0.2">
      <c r="A305" s="168"/>
      <c r="B305" s="169" t="s">
        <v>246</v>
      </c>
      <c r="C305" s="169" t="s">
        <v>832</v>
      </c>
      <c r="D305" s="170" t="s">
        <v>1714</v>
      </c>
      <c r="E305" s="170" t="s">
        <v>1955</v>
      </c>
      <c r="F305" s="170"/>
      <c r="G305" s="170" t="s">
        <v>185</v>
      </c>
      <c r="H305" s="169" t="s">
        <v>2700</v>
      </c>
      <c r="I305" s="171" t="s">
        <v>3590</v>
      </c>
      <c r="J305" s="87" t="s">
        <v>30</v>
      </c>
      <c r="K305" s="170"/>
      <c r="L305" s="170"/>
      <c r="M305" s="169" t="s">
        <v>184</v>
      </c>
      <c r="N305" s="169" t="s">
        <v>3891</v>
      </c>
      <c r="O305" s="170" t="s">
        <v>246</v>
      </c>
      <c r="P305" s="170" t="s">
        <v>246</v>
      </c>
      <c r="Q305" s="170"/>
      <c r="R305" s="170"/>
      <c r="S305" s="176">
        <v>43343</v>
      </c>
      <c r="T305" s="170"/>
      <c r="U305" s="170"/>
      <c r="V305" s="169">
        <v>2679.07</v>
      </c>
      <c r="W305" s="172"/>
      <c r="X305" s="169" t="s">
        <v>143</v>
      </c>
      <c r="Y305" s="173"/>
      <c r="Z305" s="172">
        <v>2679.07</v>
      </c>
      <c r="AA305" s="169" t="s">
        <v>39</v>
      </c>
      <c r="AB305" s="174"/>
    </row>
    <row r="306" spans="1:28" ht="15.75" customHeight="1" x14ac:dyDescent="0.2">
      <c r="A306" s="168"/>
      <c r="B306" s="169" t="s">
        <v>246</v>
      </c>
      <c r="C306" s="169" t="s">
        <v>833</v>
      </c>
      <c r="D306" s="170" t="s">
        <v>1714</v>
      </c>
      <c r="E306" s="170" t="s">
        <v>1888</v>
      </c>
      <c r="F306" s="170"/>
      <c r="G306" s="170" t="s">
        <v>185</v>
      </c>
      <c r="H306" s="169" t="s">
        <v>2701</v>
      </c>
      <c r="I306" s="171" t="s">
        <v>3590</v>
      </c>
      <c r="J306" s="87" t="s">
        <v>30</v>
      </c>
      <c r="K306" s="170"/>
      <c r="L306" s="170"/>
      <c r="M306" s="169" t="s">
        <v>188</v>
      </c>
      <c r="N306" s="169" t="s">
        <v>3814</v>
      </c>
      <c r="O306" s="170" t="s">
        <v>246</v>
      </c>
      <c r="P306" s="170" t="s">
        <v>246</v>
      </c>
      <c r="Q306" s="170"/>
      <c r="R306" s="170"/>
      <c r="S306" s="176">
        <v>43343</v>
      </c>
      <c r="T306" s="170"/>
      <c r="U306" s="170"/>
      <c r="V306" s="169">
        <v>2762.79</v>
      </c>
      <c r="W306" s="172"/>
      <c r="X306" s="169" t="s">
        <v>143</v>
      </c>
      <c r="Y306" s="173"/>
      <c r="Z306" s="172">
        <v>2762.79</v>
      </c>
      <c r="AA306" s="169" t="s">
        <v>39</v>
      </c>
      <c r="AB306" s="174"/>
    </row>
    <row r="307" spans="1:28" ht="15.75" customHeight="1" x14ac:dyDescent="0.2">
      <c r="A307" s="168"/>
      <c r="B307" s="169" t="s">
        <v>246</v>
      </c>
      <c r="C307" s="169" t="s">
        <v>834</v>
      </c>
      <c r="D307" s="170" t="s">
        <v>1714</v>
      </c>
      <c r="E307" s="170" t="s">
        <v>1956</v>
      </c>
      <c r="F307" s="170"/>
      <c r="G307" s="170" t="s">
        <v>185</v>
      </c>
      <c r="H307" s="169" t="s">
        <v>2702</v>
      </c>
      <c r="I307" s="171" t="s">
        <v>3605</v>
      </c>
      <c r="J307" s="87" t="s">
        <v>30</v>
      </c>
      <c r="K307" s="170"/>
      <c r="L307" s="170"/>
      <c r="M307" s="169" t="s">
        <v>188</v>
      </c>
      <c r="N307" s="169" t="s">
        <v>3892</v>
      </c>
      <c r="O307" s="170" t="s">
        <v>246</v>
      </c>
      <c r="P307" s="170" t="s">
        <v>246</v>
      </c>
      <c r="Q307" s="170"/>
      <c r="R307" s="170"/>
      <c r="S307" s="176">
        <v>43343</v>
      </c>
      <c r="T307" s="170"/>
      <c r="U307" s="170"/>
      <c r="V307" s="169">
        <v>2972.09</v>
      </c>
      <c r="W307" s="172"/>
      <c r="X307" s="169" t="s">
        <v>143</v>
      </c>
      <c r="Y307" s="173"/>
      <c r="Z307" s="172">
        <v>2972.09</v>
      </c>
      <c r="AA307" s="169" t="s">
        <v>39</v>
      </c>
      <c r="AB307" s="174"/>
    </row>
    <row r="308" spans="1:28" ht="15.75" customHeight="1" x14ac:dyDescent="0.2">
      <c r="A308" s="168"/>
      <c r="B308" s="169" t="s">
        <v>347</v>
      </c>
      <c r="C308" s="169" t="s">
        <v>835</v>
      </c>
      <c r="D308" s="170" t="s">
        <v>1714</v>
      </c>
      <c r="E308" s="170" t="s">
        <v>1902</v>
      </c>
      <c r="F308" s="170"/>
      <c r="G308" s="170" t="s">
        <v>185</v>
      </c>
      <c r="H308" s="169" t="s">
        <v>2703</v>
      </c>
      <c r="I308" s="171" t="s">
        <v>3589</v>
      </c>
      <c r="J308" s="87" t="s">
        <v>30</v>
      </c>
      <c r="K308" s="170" t="s">
        <v>31</v>
      </c>
      <c r="L308" s="170"/>
      <c r="M308" s="169" t="s">
        <v>184</v>
      </c>
      <c r="N308" s="169" t="s">
        <v>3893</v>
      </c>
      <c r="O308" s="170" t="s">
        <v>37</v>
      </c>
      <c r="P308" s="170" t="s">
        <v>4450</v>
      </c>
      <c r="Q308" s="170"/>
      <c r="R308" s="170"/>
      <c r="S308" s="176">
        <v>43343</v>
      </c>
      <c r="T308" s="170"/>
      <c r="U308" s="170"/>
      <c r="V308" s="169">
        <v>2511.63</v>
      </c>
      <c r="W308" s="172"/>
      <c r="X308" s="169" t="s">
        <v>143</v>
      </c>
      <c r="Y308" s="173">
        <v>1255.8150000000001</v>
      </c>
      <c r="Z308" s="172">
        <v>1255.8150000000001</v>
      </c>
      <c r="AA308" s="169" t="s">
        <v>39</v>
      </c>
      <c r="AB308" s="174"/>
    </row>
    <row r="309" spans="1:28" ht="15.75" customHeight="1" x14ac:dyDescent="0.2">
      <c r="A309" s="168"/>
      <c r="B309" s="169" t="s">
        <v>246</v>
      </c>
      <c r="C309" s="169" t="s">
        <v>836</v>
      </c>
      <c r="D309" s="170" t="s">
        <v>1714</v>
      </c>
      <c r="E309" s="170" t="s">
        <v>1889</v>
      </c>
      <c r="F309" s="170"/>
      <c r="G309" s="170" t="s">
        <v>185</v>
      </c>
      <c r="H309" s="169" t="s">
        <v>2704</v>
      </c>
      <c r="I309" s="171" t="s">
        <v>3590</v>
      </c>
      <c r="J309" s="87" t="s">
        <v>30</v>
      </c>
      <c r="K309" s="170"/>
      <c r="L309" s="170"/>
      <c r="M309" s="169" t="s">
        <v>188</v>
      </c>
      <c r="N309" s="169" t="s">
        <v>3894</v>
      </c>
      <c r="O309" s="170" t="s">
        <v>246</v>
      </c>
      <c r="P309" s="170" t="s">
        <v>246</v>
      </c>
      <c r="Q309" s="170"/>
      <c r="R309" s="170"/>
      <c r="S309" s="176">
        <v>43343</v>
      </c>
      <c r="T309" s="170"/>
      <c r="U309" s="170"/>
      <c r="V309" s="169">
        <v>3223.26</v>
      </c>
      <c r="W309" s="172"/>
      <c r="X309" s="169" t="s">
        <v>143</v>
      </c>
      <c r="Y309" s="173"/>
      <c r="Z309" s="172">
        <v>3223.26</v>
      </c>
      <c r="AA309" s="169" t="s">
        <v>39</v>
      </c>
      <c r="AB309" s="174"/>
    </row>
    <row r="310" spans="1:28" ht="15.75" customHeight="1" x14ac:dyDescent="0.2">
      <c r="A310" s="168"/>
      <c r="B310" s="169" t="s">
        <v>246</v>
      </c>
      <c r="C310" s="169" t="s">
        <v>837</v>
      </c>
      <c r="D310" s="170" t="s">
        <v>1714</v>
      </c>
      <c r="E310" s="170" t="s">
        <v>1942</v>
      </c>
      <c r="F310" s="170"/>
      <c r="G310" s="170" t="s">
        <v>185</v>
      </c>
      <c r="H310" s="169" t="s">
        <v>2705</v>
      </c>
      <c r="I310" s="171" t="s">
        <v>3589</v>
      </c>
      <c r="J310" s="87" t="s">
        <v>30</v>
      </c>
      <c r="K310" s="170"/>
      <c r="L310" s="170"/>
      <c r="M310" s="169" t="s">
        <v>188</v>
      </c>
      <c r="N310" s="169" t="s">
        <v>3662</v>
      </c>
      <c r="O310" s="170" t="s">
        <v>246</v>
      </c>
      <c r="P310" s="170" t="s">
        <v>246</v>
      </c>
      <c r="Q310" s="170"/>
      <c r="R310" s="170"/>
      <c r="S310" s="176">
        <v>43343</v>
      </c>
      <c r="T310" s="170"/>
      <c r="U310" s="170"/>
      <c r="V310" s="169">
        <v>3097.67</v>
      </c>
      <c r="W310" s="172"/>
      <c r="X310" s="169" t="s">
        <v>143</v>
      </c>
      <c r="Y310" s="173"/>
      <c r="Z310" s="172">
        <v>3097.67</v>
      </c>
      <c r="AA310" s="169" t="s">
        <v>39</v>
      </c>
      <c r="AB310" s="174"/>
    </row>
    <row r="311" spans="1:28" ht="15.75" customHeight="1" x14ac:dyDescent="0.2">
      <c r="A311" s="168"/>
      <c r="B311" s="169" t="s">
        <v>246</v>
      </c>
      <c r="C311" s="169" t="s">
        <v>838</v>
      </c>
      <c r="D311" s="170" t="s">
        <v>1714</v>
      </c>
      <c r="E311" s="170" t="s">
        <v>1957</v>
      </c>
      <c r="F311" s="170"/>
      <c r="G311" s="170" t="s">
        <v>185</v>
      </c>
      <c r="H311" s="169" t="s">
        <v>2706</v>
      </c>
      <c r="I311" s="171" t="s">
        <v>3590</v>
      </c>
      <c r="J311" s="87" t="s">
        <v>30</v>
      </c>
      <c r="K311" s="170"/>
      <c r="L311" s="170"/>
      <c r="M311" s="169" t="s">
        <v>188</v>
      </c>
      <c r="N311" s="169" t="s">
        <v>3895</v>
      </c>
      <c r="O311" s="170" t="s">
        <v>246</v>
      </c>
      <c r="P311" s="170" t="s">
        <v>246</v>
      </c>
      <c r="Q311" s="170"/>
      <c r="R311" s="170"/>
      <c r="S311" s="176">
        <v>43343</v>
      </c>
      <c r="T311" s="170"/>
      <c r="U311" s="170"/>
      <c r="V311" s="169">
        <v>2260.4699999999998</v>
      </c>
      <c r="W311" s="172"/>
      <c r="X311" s="169" t="s">
        <v>143</v>
      </c>
      <c r="Y311" s="173"/>
      <c r="Z311" s="172">
        <v>2260.4699999999998</v>
      </c>
      <c r="AA311" s="169" t="s">
        <v>39</v>
      </c>
      <c r="AB311" s="174"/>
    </row>
    <row r="312" spans="1:28" ht="15.75" customHeight="1" x14ac:dyDescent="0.2">
      <c r="A312" s="168"/>
      <c r="B312" s="169" t="s">
        <v>246</v>
      </c>
      <c r="C312" s="169" t="s">
        <v>839</v>
      </c>
      <c r="D312" s="170" t="s">
        <v>1714</v>
      </c>
      <c r="E312" s="170" t="s">
        <v>1958</v>
      </c>
      <c r="F312" s="170"/>
      <c r="G312" s="170" t="s">
        <v>185</v>
      </c>
      <c r="H312" s="169" t="s">
        <v>2707</v>
      </c>
      <c r="I312" s="171" t="s">
        <v>3590</v>
      </c>
      <c r="J312" s="87" t="s">
        <v>30</v>
      </c>
      <c r="K312" s="170"/>
      <c r="L312" s="170"/>
      <c r="M312" s="169" t="s">
        <v>179</v>
      </c>
      <c r="N312" s="169" t="s">
        <v>3827</v>
      </c>
      <c r="O312" s="170" t="s">
        <v>246</v>
      </c>
      <c r="P312" s="170" t="s">
        <v>246</v>
      </c>
      <c r="Q312" s="170"/>
      <c r="R312" s="170"/>
      <c r="S312" s="176">
        <v>43343</v>
      </c>
      <c r="T312" s="170"/>
      <c r="U312" s="170"/>
      <c r="V312" s="169">
        <v>2511.63</v>
      </c>
      <c r="W312" s="172"/>
      <c r="X312" s="169" t="s">
        <v>143</v>
      </c>
      <c r="Y312" s="173"/>
      <c r="Z312" s="172">
        <v>2511.63</v>
      </c>
      <c r="AA312" s="169" t="s">
        <v>39</v>
      </c>
      <c r="AB312" s="174"/>
    </row>
    <row r="313" spans="1:28" ht="15.75" customHeight="1" x14ac:dyDescent="0.2">
      <c r="A313" s="168"/>
      <c r="B313" s="169" t="s">
        <v>246</v>
      </c>
      <c r="C313" s="169" t="s">
        <v>840</v>
      </c>
      <c r="D313" s="170" t="s">
        <v>1714</v>
      </c>
      <c r="E313" s="170" t="s">
        <v>1959</v>
      </c>
      <c r="F313" s="170"/>
      <c r="G313" s="170" t="s">
        <v>185</v>
      </c>
      <c r="H313" s="169" t="s">
        <v>2708</v>
      </c>
      <c r="I313" s="171" t="s">
        <v>3605</v>
      </c>
      <c r="J313" s="87" t="s">
        <v>30</v>
      </c>
      <c r="K313" s="170"/>
      <c r="L313" s="170"/>
      <c r="M313" s="169" t="s">
        <v>188</v>
      </c>
      <c r="N313" s="169" t="s">
        <v>3671</v>
      </c>
      <c r="O313" s="170" t="s">
        <v>246</v>
      </c>
      <c r="P313" s="170" t="s">
        <v>246</v>
      </c>
      <c r="Q313" s="170"/>
      <c r="R313" s="170"/>
      <c r="S313" s="176">
        <v>43343</v>
      </c>
      <c r="T313" s="170"/>
      <c r="U313" s="170"/>
      <c r="V313" s="169">
        <v>1004.65</v>
      </c>
      <c r="W313" s="172"/>
      <c r="X313" s="169" t="s">
        <v>143</v>
      </c>
      <c r="Y313" s="173"/>
      <c r="Z313" s="172">
        <v>1004.65</v>
      </c>
      <c r="AA313" s="169" t="s">
        <v>39</v>
      </c>
      <c r="AB313" s="174"/>
    </row>
    <row r="314" spans="1:28" ht="15.75" customHeight="1" x14ac:dyDescent="0.2">
      <c r="A314" s="168"/>
      <c r="B314" s="169" t="s">
        <v>246</v>
      </c>
      <c r="C314" s="169" t="s">
        <v>841</v>
      </c>
      <c r="D314" s="170" t="s">
        <v>1714</v>
      </c>
      <c r="E314" s="170" t="s">
        <v>1960</v>
      </c>
      <c r="F314" s="170"/>
      <c r="G314" s="170" t="s">
        <v>185</v>
      </c>
      <c r="H314" s="169" t="s">
        <v>2709</v>
      </c>
      <c r="I314" s="171" t="s">
        <v>3590</v>
      </c>
      <c r="J314" s="87" t="s">
        <v>30</v>
      </c>
      <c r="K314" s="170"/>
      <c r="L314" s="170"/>
      <c r="M314" s="169" t="s">
        <v>188</v>
      </c>
      <c r="N314" s="169" t="s">
        <v>3896</v>
      </c>
      <c r="O314" s="170" t="s">
        <v>246</v>
      </c>
      <c r="P314" s="170" t="s">
        <v>246</v>
      </c>
      <c r="Q314" s="170"/>
      <c r="R314" s="170"/>
      <c r="S314" s="176">
        <v>43343</v>
      </c>
      <c r="T314" s="170"/>
      <c r="U314" s="170"/>
      <c r="V314" s="169">
        <v>1465.12</v>
      </c>
      <c r="W314" s="172"/>
      <c r="X314" s="169" t="s">
        <v>143</v>
      </c>
      <c r="Y314" s="173"/>
      <c r="Z314" s="172">
        <v>1465.12</v>
      </c>
      <c r="AA314" s="169" t="s">
        <v>39</v>
      </c>
      <c r="AB314" s="174"/>
    </row>
    <row r="315" spans="1:28" ht="15.75" customHeight="1" x14ac:dyDescent="0.2">
      <c r="A315" s="168"/>
      <c r="B315" s="169" t="s">
        <v>246</v>
      </c>
      <c r="C315" s="169" t="s">
        <v>842</v>
      </c>
      <c r="D315" s="170" t="s">
        <v>1714</v>
      </c>
      <c r="E315" s="170" t="s">
        <v>1940</v>
      </c>
      <c r="F315" s="170"/>
      <c r="G315" s="170" t="s">
        <v>185</v>
      </c>
      <c r="H315" s="169" t="s">
        <v>2710</v>
      </c>
      <c r="I315" s="171" t="s">
        <v>3590</v>
      </c>
      <c r="J315" s="87" t="s">
        <v>30</v>
      </c>
      <c r="K315" s="170"/>
      <c r="L315" s="170"/>
      <c r="M315" s="169" t="s">
        <v>188</v>
      </c>
      <c r="N315" s="169" t="s">
        <v>3686</v>
      </c>
      <c r="O315" s="170" t="s">
        <v>246</v>
      </c>
      <c r="P315" s="170" t="s">
        <v>246</v>
      </c>
      <c r="Q315" s="170"/>
      <c r="R315" s="170"/>
      <c r="S315" s="176">
        <v>43343</v>
      </c>
      <c r="T315" s="170"/>
      <c r="U315" s="170"/>
      <c r="V315" s="169">
        <v>2344.19</v>
      </c>
      <c r="W315" s="172"/>
      <c r="X315" s="169" t="s">
        <v>143</v>
      </c>
      <c r="Y315" s="173"/>
      <c r="Z315" s="172">
        <v>2344.19</v>
      </c>
      <c r="AA315" s="169" t="s">
        <v>39</v>
      </c>
      <c r="AB315" s="174"/>
    </row>
    <row r="316" spans="1:28" ht="15.75" customHeight="1" x14ac:dyDescent="0.2">
      <c r="A316" s="168"/>
      <c r="B316" s="169" t="s">
        <v>246</v>
      </c>
      <c r="C316" s="169" t="s">
        <v>843</v>
      </c>
      <c r="D316" s="170" t="s">
        <v>1714</v>
      </c>
      <c r="E316" s="170" t="s">
        <v>1961</v>
      </c>
      <c r="F316" s="170"/>
      <c r="G316" s="170" t="s">
        <v>185</v>
      </c>
      <c r="H316" s="169" t="s">
        <v>2711</v>
      </c>
      <c r="I316" s="171" t="s">
        <v>3590</v>
      </c>
      <c r="J316" s="87" t="s">
        <v>30</v>
      </c>
      <c r="K316" s="170"/>
      <c r="L316" s="170"/>
      <c r="M316" s="169" t="s">
        <v>188</v>
      </c>
      <c r="N316" s="169" t="s">
        <v>3897</v>
      </c>
      <c r="O316" s="170" t="s">
        <v>246</v>
      </c>
      <c r="P316" s="170" t="s">
        <v>246</v>
      </c>
      <c r="Q316" s="170"/>
      <c r="R316" s="170"/>
      <c r="S316" s="176">
        <v>43343</v>
      </c>
      <c r="T316" s="170"/>
      <c r="U316" s="170"/>
      <c r="V316" s="169">
        <v>2093.02</v>
      </c>
      <c r="W316" s="172"/>
      <c r="X316" s="169" t="s">
        <v>143</v>
      </c>
      <c r="Y316" s="173"/>
      <c r="Z316" s="172">
        <v>2093.02</v>
      </c>
      <c r="AA316" s="169" t="s">
        <v>39</v>
      </c>
      <c r="AB316" s="174"/>
    </row>
    <row r="317" spans="1:28" ht="15.75" customHeight="1" x14ac:dyDescent="0.2">
      <c r="A317" s="168"/>
      <c r="B317" s="169" t="s">
        <v>246</v>
      </c>
      <c r="C317" s="169" t="s">
        <v>844</v>
      </c>
      <c r="D317" s="170" t="s">
        <v>1714</v>
      </c>
      <c r="E317" s="170" t="s">
        <v>1942</v>
      </c>
      <c r="F317" s="170"/>
      <c r="G317" s="170" t="s">
        <v>185</v>
      </c>
      <c r="H317" s="169" t="s">
        <v>2712</v>
      </c>
      <c r="I317" s="171" t="s">
        <v>3590</v>
      </c>
      <c r="J317" s="87" t="s">
        <v>30</v>
      </c>
      <c r="K317" s="170"/>
      <c r="L317" s="170"/>
      <c r="M317" s="169" t="s">
        <v>188</v>
      </c>
      <c r="N317" s="169" t="s">
        <v>3898</v>
      </c>
      <c r="O317" s="170" t="s">
        <v>246</v>
      </c>
      <c r="P317" s="170" t="s">
        <v>246</v>
      </c>
      <c r="Q317" s="170"/>
      <c r="R317" s="170"/>
      <c r="S317" s="176">
        <v>43343</v>
      </c>
      <c r="T317" s="170"/>
      <c r="U317" s="170"/>
      <c r="V317" s="169">
        <v>3097.67</v>
      </c>
      <c r="W317" s="172"/>
      <c r="X317" s="169" t="s">
        <v>143</v>
      </c>
      <c r="Y317" s="173"/>
      <c r="Z317" s="172">
        <v>3097.67</v>
      </c>
      <c r="AA317" s="169" t="s">
        <v>39</v>
      </c>
      <c r="AB317" s="174"/>
    </row>
    <row r="318" spans="1:28" ht="15.75" customHeight="1" x14ac:dyDescent="0.2">
      <c r="A318" s="168"/>
      <c r="B318" s="169" t="s">
        <v>348</v>
      </c>
      <c r="C318" s="169" t="s">
        <v>845</v>
      </c>
      <c r="D318" s="170" t="s">
        <v>1714</v>
      </c>
      <c r="E318" s="170" t="s">
        <v>1962</v>
      </c>
      <c r="F318" s="170"/>
      <c r="G318" s="170" t="s">
        <v>185</v>
      </c>
      <c r="H318" s="169" t="s">
        <v>2713</v>
      </c>
      <c r="I318" s="171" t="s">
        <v>3605</v>
      </c>
      <c r="J318" s="87" t="s">
        <v>30</v>
      </c>
      <c r="K318" s="170"/>
      <c r="L318" s="170"/>
      <c r="M318" s="169" t="s">
        <v>184</v>
      </c>
      <c r="N318" s="169" t="s">
        <v>3899</v>
      </c>
      <c r="O318" s="170" t="s">
        <v>246</v>
      </c>
      <c r="P318" s="170" t="s">
        <v>246</v>
      </c>
      <c r="Q318" s="170"/>
      <c r="R318" s="170"/>
      <c r="S318" s="176">
        <v>43343</v>
      </c>
      <c r="T318" s="170"/>
      <c r="U318" s="170"/>
      <c r="V318" s="169">
        <v>3181.4</v>
      </c>
      <c r="W318" s="172"/>
      <c r="X318" s="169" t="s">
        <v>143</v>
      </c>
      <c r="Y318" s="173"/>
      <c r="Z318" s="172">
        <v>3181.4</v>
      </c>
      <c r="AA318" s="169" t="s">
        <v>39</v>
      </c>
      <c r="AB318" s="174"/>
    </row>
    <row r="319" spans="1:28" ht="15.75" customHeight="1" x14ac:dyDescent="0.2">
      <c r="A319" s="168"/>
      <c r="B319" s="169" t="s">
        <v>349</v>
      </c>
      <c r="C319" s="169" t="s">
        <v>846</v>
      </c>
      <c r="D319" s="170" t="s">
        <v>1714</v>
      </c>
      <c r="E319" s="170" t="s">
        <v>1963</v>
      </c>
      <c r="F319" s="170"/>
      <c r="G319" s="170" t="s">
        <v>185</v>
      </c>
      <c r="H319" s="169" t="s">
        <v>2714</v>
      </c>
      <c r="I319" s="171" t="s">
        <v>3590</v>
      </c>
      <c r="J319" s="87" t="s">
        <v>30</v>
      </c>
      <c r="K319" s="170" t="s">
        <v>31</v>
      </c>
      <c r="L319" s="170"/>
      <c r="M319" s="169" t="s">
        <v>184</v>
      </c>
      <c r="N319" s="169" t="s">
        <v>3900</v>
      </c>
      <c r="O319" s="170" t="s">
        <v>37</v>
      </c>
      <c r="P319" s="170" t="s">
        <v>3900</v>
      </c>
      <c r="Q319" s="170"/>
      <c r="R319" s="170"/>
      <c r="S319" s="176">
        <v>43343</v>
      </c>
      <c r="T319" s="170"/>
      <c r="U319" s="170"/>
      <c r="V319" s="169">
        <v>1925.58</v>
      </c>
      <c r="W319" s="172"/>
      <c r="X319" s="169" t="s">
        <v>143</v>
      </c>
      <c r="Y319" s="173">
        <v>962.79</v>
      </c>
      <c r="Z319" s="172">
        <v>962.79</v>
      </c>
      <c r="AA319" s="169" t="s">
        <v>39</v>
      </c>
      <c r="AB319" s="174"/>
    </row>
    <row r="320" spans="1:28" ht="15.75" customHeight="1" x14ac:dyDescent="0.2">
      <c r="A320" s="168"/>
      <c r="B320" s="169" t="s">
        <v>350</v>
      </c>
      <c r="C320" s="169" t="s">
        <v>847</v>
      </c>
      <c r="D320" s="170" t="s">
        <v>1714</v>
      </c>
      <c r="E320" s="170" t="s">
        <v>1964</v>
      </c>
      <c r="F320" s="170"/>
      <c r="G320" s="170" t="s">
        <v>185</v>
      </c>
      <c r="H320" s="169" t="s">
        <v>2715</v>
      </c>
      <c r="I320" s="171" t="s">
        <v>3590</v>
      </c>
      <c r="J320" s="87" t="s">
        <v>30</v>
      </c>
      <c r="K320" s="170"/>
      <c r="L320" s="170"/>
      <c r="M320" s="169" t="s">
        <v>184</v>
      </c>
      <c r="N320" s="169" t="s">
        <v>3901</v>
      </c>
      <c r="O320" s="170" t="s">
        <v>246</v>
      </c>
      <c r="P320" s="170" t="s">
        <v>246</v>
      </c>
      <c r="Q320" s="170"/>
      <c r="R320" s="170"/>
      <c r="S320" s="176">
        <v>43343</v>
      </c>
      <c r="T320" s="170"/>
      <c r="U320" s="170"/>
      <c r="V320" s="169">
        <v>2009.3</v>
      </c>
      <c r="W320" s="172"/>
      <c r="X320" s="169" t="s">
        <v>143</v>
      </c>
      <c r="Y320" s="173"/>
      <c r="Z320" s="172">
        <v>2009.3</v>
      </c>
      <c r="AA320" s="169" t="s">
        <v>39</v>
      </c>
      <c r="AB320" s="174"/>
    </row>
    <row r="321" spans="1:28" ht="15.75" customHeight="1" x14ac:dyDescent="0.2">
      <c r="A321" s="168"/>
      <c r="B321" s="169" t="s">
        <v>246</v>
      </c>
      <c r="C321" s="169" t="s">
        <v>848</v>
      </c>
      <c r="D321" s="170" t="s">
        <v>1714</v>
      </c>
      <c r="E321" s="170" t="s">
        <v>1965</v>
      </c>
      <c r="F321" s="170"/>
      <c r="G321" s="170" t="s">
        <v>185</v>
      </c>
      <c r="H321" s="169" t="s">
        <v>2716</v>
      </c>
      <c r="I321" s="171" t="s">
        <v>3590</v>
      </c>
      <c r="J321" s="87" t="s">
        <v>30</v>
      </c>
      <c r="K321" s="170"/>
      <c r="L321" s="170"/>
      <c r="M321" s="169" t="s">
        <v>188</v>
      </c>
      <c r="N321" s="169" t="s">
        <v>3902</v>
      </c>
      <c r="O321" s="170" t="s">
        <v>246</v>
      </c>
      <c r="P321" s="170" t="s">
        <v>246</v>
      </c>
      <c r="Q321" s="170"/>
      <c r="R321" s="170"/>
      <c r="S321" s="176">
        <v>43343</v>
      </c>
      <c r="T321" s="170"/>
      <c r="U321" s="170"/>
      <c r="V321" s="169">
        <v>1795.26</v>
      </c>
      <c r="W321" s="172"/>
      <c r="X321" s="169" t="s">
        <v>143</v>
      </c>
      <c r="Y321" s="173"/>
      <c r="Z321" s="172">
        <v>1795.26</v>
      </c>
      <c r="AA321" s="169" t="s">
        <v>39</v>
      </c>
      <c r="AB321" s="174"/>
    </row>
    <row r="322" spans="1:28" ht="15.75" customHeight="1" x14ac:dyDescent="0.2">
      <c r="A322" s="168"/>
      <c r="B322" s="169" t="s">
        <v>246</v>
      </c>
      <c r="C322" s="169" t="s">
        <v>849</v>
      </c>
      <c r="D322" s="170" t="s">
        <v>1714</v>
      </c>
      <c r="E322" s="170" t="s">
        <v>1932</v>
      </c>
      <c r="F322" s="170"/>
      <c r="G322" s="170" t="s">
        <v>185</v>
      </c>
      <c r="H322" s="169" t="s">
        <v>2717</v>
      </c>
      <c r="I322" s="171" t="s">
        <v>3590</v>
      </c>
      <c r="J322" s="87" t="s">
        <v>30</v>
      </c>
      <c r="K322" s="170"/>
      <c r="L322" s="170"/>
      <c r="M322" s="169" t="s">
        <v>188</v>
      </c>
      <c r="N322" s="169" t="s">
        <v>3903</v>
      </c>
      <c r="O322" s="170" t="s">
        <v>246</v>
      </c>
      <c r="P322" s="170" t="s">
        <v>246</v>
      </c>
      <c r="Q322" s="170"/>
      <c r="R322" s="170"/>
      <c r="S322" s="176">
        <v>43343</v>
      </c>
      <c r="T322" s="170"/>
      <c r="U322" s="170"/>
      <c r="V322" s="169">
        <v>1360.47</v>
      </c>
      <c r="W322" s="172"/>
      <c r="X322" s="169" t="s">
        <v>143</v>
      </c>
      <c r="Y322" s="173"/>
      <c r="Z322" s="172">
        <v>1360.47</v>
      </c>
      <c r="AA322" s="169" t="s">
        <v>39</v>
      </c>
      <c r="AB322" s="174"/>
    </row>
    <row r="323" spans="1:28" ht="15.75" customHeight="1" x14ac:dyDescent="0.2">
      <c r="A323" s="168"/>
      <c r="B323" s="169" t="s">
        <v>246</v>
      </c>
      <c r="C323" s="169" t="s">
        <v>850</v>
      </c>
      <c r="D323" s="170" t="s">
        <v>1714</v>
      </c>
      <c r="E323" s="170" t="s">
        <v>1966</v>
      </c>
      <c r="F323" s="170"/>
      <c r="G323" s="170" t="s">
        <v>185</v>
      </c>
      <c r="H323" s="169" t="s">
        <v>2718</v>
      </c>
      <c r="I323" s="171" t="s">
        <v>3590</v>
      </c>
      <c r="J323" s="87" t="s">
        <v>30</v>
      </c>
      <c r="K323" s="170"/>
      <c r="L323" s="170"/>
      <c r="M323" s="169" t="s">
        <v>188</v>
      </c>
      <c r="N323" s="169" t="s">
        <v>3850</v>
      </c>
      <c r="O323" s="170" t="s">
        <v>246</v>
      </c>
      <c r="P323" s="170" t="s">
        <v>246</v>
      </c>
      <c r="Q323" s="170"/>
      <c r="R323" s="170"/>
      <c r="S323" s="176">
        <v>43343</v>
      </c>
      <c r="T323" s="170"/>
      <c r="U323" s="170"/>
      <c r="V323" s="169">
        <v>2972.09</v>
      </c>
      <c r="W323" s="172"/>
      <c r="X323" s="169" t="s">
        <v>143</v>
      </c>
      <c r="Y323" s="173"/>
      <c r="Z323" s="172">
        <v>2972.09</v>
      </c>
      <c r="AA323" s="169" t="s">
        <v>39</v>
      </c>
      <c r="AB323" s="174"/>
    </row>
    <row r="324" spans="1:28" ht="15.75" customHeight="1" x14ac:dyDescent="0.2">
      <c r="A324" s="168"/>
      <c r="B324" s="169" t="s">
        <v>246</v>
      </c>
      <c r="C324" s="169" t="s">
        <v>851</v>
      </c>
      <c r="D324" s="170" t="s">
        <v>1714</v>
      </c>
      <c r="E324" s="170" t="s">
        <v>1967</v>
      </c>
      <c r="F324" s="170"/>
      <c r="G324" s="170" t="s">
        <v>185</v>
      </c>
      <c r="H324" s="169" t="s">
        <v>2719</v>
      </c>
      <c r="I324" s="171" t="s">
        <v>3605</v>
      </c>
      <c r="J324" s="87" t="s">
        <v>30</v>
      </c>
      <c r="K324" s="170"/>
      <c r="L324" s="170"/>
      <c r="M324" s="169" t="s">
        <v>188</v>
      </c>
      <c r="N324" s="169" t="s">
        <v>3904</v>
      </c>
      <c r="O324" s="170" t="s">
        <v>246</v>
      </c>
      <c r="P324" s="170" t="s">
        <v>246</v>
      </c>
      <c r="Q324" s="170"/>
      <c r="R324" s="170"/>
      <c r="S324" s="176">
        <v>43343</v>
      </c>
      <c r="T324" s="170"/>
      <c r="U324" s="170"/>
      <c r="V324" s="169">
        <v>2176.7399999999998</v>
      </c>
      <c r="W324" s="172"/>
      <c r="X324" s="169" t="s">
        <v>143</v>
      </c>
      <c r="Y324" s="173"/>
      <c r="Z324" s="172">
        <v>2176.7399999999998</v>
      </c>
      <c r="AA324" s="169" t="s">
        <v>39</v>
      </c>
      <c r="AB324" s="174"/>
    </row>
    <row r="325" spans="1:28" ht="15.75" customHeight="1" x14ac:dyDescent="0.2">
      <c r="A325" s="168"/>
      <c r="B325" s="169" t="s">
        <v>351</v>
      </c>
      <c r="C325" s="169" t="s">
        <v>852</v>
      </c>
      <c r="D325" s="170" t="s">
        <v>1714</v>
      </c>
      <c r="E325" s="170" t="s">
        <v>1903</v>
      </c>
      <c r="F325" s="170"/>
      <c r="G325" s="170" t="s">
        <v>185</v>
      </c>
      <c r="H325" s="169" t="s">
        <v>2720</v>
      </c>
      <c r="I325" s="171" t="s">
        <v>3591</v>
      </c>
      <c r="J325" s="87" t="s">
        <v>30</v>
      </c>
      <c r="K325" s="170"/>
      <c r="L325" s="170"/>
      <c r="M325" s="169" t="s">
        <v>184</v>
      </c>
      <c r="N325" s="169" t="s">
        <v>3905</v>
      </c>
      <c r="O325" s="170" t="s">
        <v>246</v>
      </c>
      <c r="P325" s="170" t="s">
        <v>246</v>
      </c>
      <c r="Q325" s="170"/>
      <c r="R325" s="170"/>
      <c r="S325" s="176">
        <v>43356</v>
      </c>
      <c r="T325" s="170"/>
      <c r="U325" s="170"/>
      <c r="V325" s="169">
        <v>4766.8900000000003</v>
      </c>
      <c r="W325" s="172"/>
      <c r="X325" s="169"/>
      <c r="Y325" s="173"/>
      <c r="Z325" s="172">
        <v>4766.8900000000003</v>
      </c>
      <c r="AA325" s="169" t="s">
        <v>39</v>
      </c>
      <c r="AB325" s="174"/>
    </row>
    <row r="326" spans="1:28" ht="15.75" customHeight="1" x14ac:dyDescent="0.2">
      <c r="A326" s="168"/>
      <c r="B326" s="169" t="s">
        <v>352</v>
      </c>
      <c r="C326" s="169" t="s">
        <v>853</v>
      </c>
      <c r="D326" s="170" t="s">
        <v>1714</v>
      </c>
      <c r="E326" s="170" t="s">
        <v>1875</v>
      </c>
      <c r="F326" s="170"/>
      <c r="G326" s="170" t="s">
        <v>185</v>
      </c>
      <c r="H326" s="169" t="s">
        <v>2721</v>
      </c>
      <c r="I326" s="171" t="s">
        <v>3581</v>
      </c>
      <c r="J326" s="87" t="s">
        <v>30</v>
      </c>
      <c r="K326" s="170" t="s">
        <v>31</v>
      </c>
      <c r="L326" s="170"/>
      <c r="M326" s="169" t="s">
        <v>184</v>
      </c>
      <c r="N326" s="169" t="s">
        <v>3906</v>
      </c>
      <c r="O326" s="170" t="s">
        <v>37</v>
      </c>
      <c r="P326" s="170" t="s">
        <v>4451</v>
      </c>
      <c r="Q326" s="170"/>
      <c r="R326" s="170"/>
      <c r="S326" s="176">
        <v>43356</v>
      </c>
      <c r="T326" s="170"/>
      <c r="U326" s="170"/>
      <c r="V326" s="169">
        <v>3950.83</v>
      </c>
      <c r="W326" s="172"/>
      <c r="X326" s="169"/>
      <c r="Y326" s="173">
        <v>1975.41</v>
      </c>
      <c r="Z326" s="172">
        <v>1975.42</v>
      </c>
      <c r="AA326" s="169" t="s">
        <v>39</v>
      </c>
      <c r="AB326" s="174"/>
    </row>
    <row r="327" spans="1:28" ht="15.75" customHeight="1" x14ac:dyDescent="0.2">
      <c r="A327" s="168"/>
      <c r="B327" s="169" t="s">
        <v>353</v>
      </c>
      <c r="C327" s="169" t="s">
        <v>854</v>
      </c>
      <c r="D327" s="170" t="s">
        <v>1714</v>
      </c>
      <c r="E327" s="170" t="s">
        <v>1903</v>
      </c>
      <c r="F327" s="170"/>
      <c r="G327" s="170" t="s">
        <v>185</v>
      </c>
      <c r="H327" s="169" t="s">
        <v>2722</v>
      </c>
      <c r="I327" s="171" t="s">
        <v>3590</v>
      </c>
      <c r="J327" s="87" t="s">
        <v>30</v>
      </c>
      <c r="K327" s="170"/>
      <c r="L327" s="170"/>
      <c r="M327" s="169" t="s">
        <v>184</v>
      </c>
      <c r="N327" s="169" t="s">
        <v>3907</v>
      </c>
      <c r="O327" s="170" t="s">
        <v>246</v>
      </c>
      <c r="P327" s="170" t="s">
        <v>246</v>
      </c>
      <c r="Q327" s="170"/>
      <c r="R327" s="170"/>
      <c r="S327" s="176">
        <v>43370</v>
      </c>
      <c r="T327" s="170"/>
      <c r="U327" s="170"/>
      <c r="V327" s="169">
        <v>4659</v>
      </c>
      <c r="W327" s="172"/>
      <c r="X327" s="169"/>
      <c r="Y327" s="173"/>
      <c r="Z327" s="172">
        <v>4659</v>
      </c>
      <c r="AA327" s="169" t="s">
        <v>39</v>
      </c>
      <c r="AB327" s="174"/>
    </row>
    <row r="328" spans="1:28" ht="15.75" customHeight="1" x14ac:dyDescent="0.2">
      <c r="A328" s="168"/>
      <c r="B328" s="169" t="s">
        <v>354</v>
      </c>
      <c r="C328" s="169" t="s">
        <v>855</v>
      </c>
      <c r="D328" s="170" t="s">
        <v>1714</v>
      </c>
      <c r="E328" s="170" t="s">
        <v>1950</v>
      </c>
      <c r="F328" s="170"/>
      <c r="G328" s="170" t="s">
        <v>185</v>
      </c>
      <c r="H328" s="169" t="s">
        <v>2723</v>
      </c>
      <c r="I328" s="171" t="s">
        <v>3580</v>
      </c>
      <c r="J328" s="87" t="s">
        <v>30</v>
      </c>
      <c r="K328" s="170"/>
      <c r="L328" s="170"/>
      <c r="M328" s="169" t="s">
        <v>184</v>
      </c>
      <c r="N328" s="169" t="s">
        <v>3908</v>
      </c>
      <c r="O328" s="170" t="s">
        <v>246</v>
      </c>
      <c r="P328" s="170" t="s">
        <v>246</v>
      </c>
      <c r="Q328" s="170"/>
      <c r="R328" s="170"/>
      <c r="S328" s="176">
        <v>43370</v>
      </c>
      <c r="T328" s="170"/>
      <c r="U328" s="170"/>
      <c r="V328" s="169">
        <v>2509.4</v>
      </c>
      <c r="W328" s="172">
        <v>845.33</v>
      </c>
      <c r="X328" s="169"/>
      <c r="Y328" s="173"/>
      <c r="Z328" s="172">
        <v>2509.4</v>
      </c>
      <c r="AA328" s="169" t="s">
        <v>39</v>
      </c>
      <c r="AB328" s="174"/>
    </row>
    <row r="329" spans="1:28" ht="15.75" customHeight="1" x14ac:dyDescent="0.2">
      <c r="A329" s="168"/>
      <c r="B329" s="169" t="s">
        <v>246</v>
      </c>
      <c r="C329" s="169" t="s">
        <v>856</v>
      </c>
      <c r="D329" s="170" t="s">
        <v>1714</v>
      </c>
      <c r="E329" s="170" t="s">
        <v>1968</v>
      </c>
      <c r="F329" s="170"/>
      <c r="G329" s="170" t="s">
        <v>185</v>
      </c>
      <c r="H329" s="169" t="s">
        <v>2724</v>
      </c>
      <c r="I329" s="171" t="s">
        <v>3587</v>
      </c>
      <c r="J329" s="87" t="s">
        <v>30</v>
      </c>
      <c r="K329" s="170"/>
      <c r="L329" s="170"/>
      <c r="M329" s="169" t="s">
        <v>3636</v>
      </c>
      <c r="N329" s="169" t="s">
        <v>3909</v>
      </c>
      <c r="O329" s="170" t="s">
        <v>246</v>
      </c>
      <c r="P329" s="170" t="s">
        <v>246</v>
      </c>
      <c r="Q329" s="170"/>
      <c r="R329" s="170"/>
      <c r="S329" s="176">
        <v>43373</v>
      </c>
      <c r="T329" s="170"/>
      <c r="U329" s="170"/>
      <c r="V329" s="169">
        <v>2427.91</v>
      </c>
      <c r="W329" s="172"/>
      <c r="X329" s="169" t="s">
        <v>143</v>
      </c>
      <c r="Y329" s="173"/>
      <c r="Z329" s="172">
        <v>2427.91</v>
      </c>
      <c r="AA329" s="169" t="s">
        <v>39</v>
      </c>
      <c r="AB329" s="174"/>
    </row>
    <row r="330" spans="1:28" ht="15.75" customHeight="1" x14ac:dyDescent="0.2">
      <c r="A330" s="168"/>
      <c r="B330" s="169" t="s">
        <v>355</v>
      </c>
      <c r="C330" s="169" t="s">
        <v>857</v>
      </c>
      <c r="D330" s="170" t="s">
        <v>1714</v>
      </c>
      <c r="E330" s="170" t="s">
        <v>1969</v>
      </c>
      <c r="F330" s="170"/>
      <c r="G330" s="170" t="s">
        <v>185</v>
      </c>
      <c r="H330" s="169" t="s">
        <v>2725</v>
      </c>
      <c r="I330" s="171" t="s">
        <v>3591</v>
      </c>
      <c r="J330" s="87" t="s">
        <v>30</v>
      </c>
      <c r="K330" s="170" t="s">
        <v>31</v>
      </c>
      <c r="L330" s="170"/>
      <c r="M330" s="169" t="s">
        <v>184</v>
      </c>
      <c r="N330" s="169" t="s">
        <v>3767</v>
      </c>
      <c r="O330" s="170" t="s">
        <v>37</v>
      </c>
      <c r="P330" s="170" t="s">
        <v>4452</v>
      </c>
      <c r="Q330" s="170"/>
      <c r="R330" s="170"/>
      <c r="S330" s="176">
        <v>43373</v>
      </c>
      <c r="T330" s="170"/>
      <c r="U330" s="170"/>
      <c r="V330" s="169">
        <v>2595.35</v>
      </c>
      <c r="W330" s="172"/>
      <c r="X330" s="169" t="s">
        <v>143</v>
      </c>
      <c r="Y330" s="173">
        <v>1297.675</v>
      </c>
      <c r="Z330" s="172">
        <v>1297.675</v>
      </c>
      <c r="AA330" s="169" t="s">
        <v>39</v>
      </c>
      <c r="AB330" s="174"/>
    </row>
    <row r="331" spans="1:28" ht="15.75" customHeight="1" x14ac:dyDescent="0.2">
      <c r="A331" s="168"/>
      <c r="B331" s="169" t="s">
        <v>246</v>
      </c>
      <c r="C331" s="169" t="s">
        <v>858</v>
      </c>
      <c r="D331" s="170" t="s">
        <v>1714</v>
      </c>
      <c r="E331" s="170" t="s">
        <v>1970</v>
      </c>
      <c r="F331" s="170"/>
      <c r="G331" s="170" t="s">
        <v>185</v>
      </c>
      <c r="H331" s="169" t="s">
        <v>2726</v>
      </c>
      <c r="I331" s="171" t="s">
        <v>3581</v>
      </c>
      <c r="J331" s="87" t="s">
        <v>30</v>
      </c>
      <c r="K331" s="170"/>
      <c r="L331" s="170"/>
      <c r="M331" s="169" t="s">
        <v>188</v>
      </c>
      <c r="N331" s="169" t="s">
        <v>3864</v>
      </c>
      <c r="O331" s="170" t="s">
        <v>246</v>
      </c>
      <c r="P331" s="170" t="s">
        <v>246</v>
      </c>
      <c r="Q331" s="170"/>
      <c r="R331" s="170"/>
      <c r="S331" s="176">
        <v>43373</v>
      </c>
      <c r="T331" s="170"/>
      <c r="U331" s="170"/>
      <c r="V331" s="169">
        <v>3181.4</v>
      </c>
      <c r="W331" s="172"/>
      <c r="X331" s="169" t="s">
        <v>143</v>
      </c>
      <c r="Y331" s="173"/>
      <c r="Z331" s="172">
        <v>3181.4</v>
      </c>
      <c r="AA331" s="169" t="s">
        <v>39</v>
      </c>
      <c r="AB331" s="174"/>
    </row>
    <row r="332" spans="1:28" ht="15.75" customHeight="1" x14ac:dyDescent="0.2">
      <c r="A332" s="168"/>
      <c r="B332" s="169" t="s">
        <v>356</v>
      </c>
      <c r="C332" s="169" t="s">
        <v>859</v>
      </c>
      <c r="D332" s="170" t="s">
        <v>1714</v>
      </c>
      <c r="E332" s="170" t="s">
        <v>1971</v>
      </c>
      <c r="F332" s="170"/>
      <c r="G332" s="170" t="s">
        <v>185</v>
      </c>
      <c r="H332" s="169" t="s">
        <v>2727</v>
      </c>
      <c r="I332" s="171" t="s">
        <v>3609</v>
      </c>
      <c r="J332" s="87" t="s">
        <v>30</v>
      </c>
      <c r="K332" s="170"/>
      <c r="L332" s="170"/>
      <c r="M332" s="169" t="s">
        <v>184</v>
      </c>
      <c r="N332" s="169" t="s">
        <v>3910</v>
      </c>
      <c r="O332" s="170" t="s">
        <v>246</v>
      </c>
      <c r="P332" s="170" t="s">
        <v>246</v>
      </c>
      <c r="Q332" s="170"/>
      <c r="R332" s="170"/>
      <c r="S332" s="176">
        <v>43373</v>
      </c>
      <c r="T332" s="170"/>
      <c r="U332" s="170"/>
      <c r="V332" s="169">
        <v>2302.33</v>
      </c>
      <c r="W332" s="172"/>
      <c r="X332" s="169" t="s">
        <v>143</v>
      </c>
      <c r="Y332" s="173"/>
      <c r="Z332" s="172">
        <v>2302.33</v>
      </c>
      <c r="AA332" s="169" t="s">
        <v>39</v>
      </c>
      <c r="AB332" s="174"/>
    </row>
    <row r="333" spans="1:28" ht="15.75" customHeight="1" x14ac:dyDescent="0.2">
      <c r="A333" s="168"/>
      <c r="B333" s="169" t="s">
        <v>246</v>
      </c>
      <c r="C333" s="169" t="s">
        <v>860</v>
      </c>
      <c r="D333" s="170" t="s">
        <v>1714</v>
      </c>
      <c r="E333" s="170" t="s">
        <v>1880</v>
      </c>
      <c r="F333" s="170"/>
      <c r="G333" s="170" t="s">
        <v>185</v>
      </c>
      <c r="H333" s="169" t="s">
        <v>2728</v>
      </c>
      <c r="I333" s="171" t="s">
        <v>3580</v>
      </c>
      <c r="J333" s="87" t="s">
        <v>30</v>
      </c>
      <c r="K333" s="170"/>
      <c r="L333" s="170"/>
      <c r="M333" s="169" t="s">
        <v>188</v>
      </c>
      <c r="N333" s="169" t="s">
        <v>3831</v>
      </c>
      <c r="O333" s="170" t="s">
        <v>246</v>
      </c>
      <c r="P333" s="170" t="s">
        <v>246</v>
      </c>
      <c r="Q333" s="170"/>
      <c r="R333" s="170"/>
      <c r="S333" s="176">
        <v>43373</v>
      </c>
      <c r="T333" s="170"/>
      <c r="U333" s="170"/>
      <c r="V333" s="169">
        <v>2302.33</v>
      </c>
      <c r="W333" s="172"/>
      <c r="X333" s="169" t="s">
        <v>143</v>
      </c>
      <c r="Y333" s="173"/>
      <c r="Z333" s="172">
        <v>2302.33</v>
      </c>
      <c r="AA333" s="169" t="s">
        <v>39</v>
      </c>
      <c r="AB333" s="174"/>
    </row>
    <row r="334" spans="1:28" ht="15.75" customHeight="1" x14ac:dyDescent="0.2">
      <c r="A334" s="168"/>
      <c r="B334" s="169" t="s">
        <v>246</v>
      </c>
      <c r="C334" s="169" t="s">
        <v>861</v>
      </c>
      <c r="D334" s="170" t="s">
        <v>1714</v>
      </c>
      <c r="E334" s="170" t="s">
        <v>1972</v>
      </c>
      <c r="F334" s="170"/>
      <c r="G334" s="170" t="s">
        <v>185</v>
      </c>
      <c r="H334" s="169" t="s">
        <v>2729</v>
      </c>
      <c r="I334" s="171" t="s">
        <v>3580</v>
      </c>
      <c r="J334" s="87" t="s">
        <v>30</v>
      </c>
      <c r="K334" s="170"/>
      <c r="L334" s="170"/>
      <c r="M334" s="169" t="s">
        <v>186</v>
      </c>
      <c r="N334" s="169" t="s">
        <v>3911</v>
      </c>
      <c r="O334" s="170" t="s">
        <v>246</v>
      </c>
      <c r="P334" s="170" t="s">
        <v>246</v>
      </c>
      <c r="Q334" s="170"/>
      <c r="R334" s="170"/>
      <c r="S334" s="176">
        <v>43373</v>
      </c>
      <c r="T334" s="170"/>
      <c r="U334" s="170"/>
      <c r="V334" s="169">
        <v>1004.65</v>
      </c>
      <c r="W334" s="172"/>
      <c r="X334" s="169" t="s">
        <v>143</v>
      </c>
      <c r="Y334" s="173"/>
      <c r="Z334" s="172">
        <v>1004.65</v>
      </c>
      <c r="AA334" s="169" t="s">
        <v>39</v>
      </c>
      <c r="AB334" s="174"/>
    </row>
    <row r="335" spans="1:28" ht="15.75" customHeight="1" x14ac:dyDescent="0.2">
      <c r="A335" s="168"/>
      <c r="B335" s="169" t="s">
        <v>246</v>
      </c>
      <c r="C335" s="169" t="s">
        <v>862</v>
      </c>
      <c r="D335" s="170" t="s">
        <v>1714</v>
      </c>
      <c r="E335" s="170" t="s">
        <v>1953</v>
      </c>
      <c r="F335" s="170"/>
      <c r="G335" s="170" t="s">
        <v>185</v>
      </c>
      <c r="H335" s="169" t="s">
        <v>2730</v>
      </c>
      <c r="I335" s="171" t="s">
        <v>3580</v>
      </c>
      <c r="J335" s="87" t="s">
        <v>30</v>
      </c>
      <c r="K335" s="170"/>
      <c r="L335" s="170"/>
      <c r="M335" s="169" t="s">
        <v>188</v>
      </c>
      <c r="N335" s="169" t="s">
        <v>3686</v>
      </c>
      <c r="O335" s="170" t="s">
        <v>246</v>
      </c>
      <c r="P335" s="170" t="s">
        <v>246</v>
      </c>
      <c r="Q335" s="170"/>
      <c r="R335" s="170"/>
      <c r="S335" s="176">
        <v>43373</v>
      </c>
      <c r="T335" s="170"/>
      <c r="U335" s="170"/>
      <c r="V335" s="169">
        <v>1465.12</v>
      </c>
      <c r="W335" s="172"/>
      <c r="X335" s="169" t="s">
        <v>143</v>
      </c>
      <c r="Y335" s="173"/>
      <c r="Z335" s="172">
        <v>1465.12</v>
      </c>
      <c r="AA335" s="169" t="s">
        <v>39</v>
      </c>
      <c r="AB335" s="174"/>
    </row>
    <row r="336" spans="1:28" ht="15.75" customHeight="1" x14ac:dyDescent="0.2">
      <c r="A336" s="168"/>
      <c r="B336" s="169" t="s">
        <v>246</v>
      </c>
      <c r="C336" s="169" t="s">
        <v>863</v>
      </c>
      <c r="D336" s="170" t="s">
        <v>1714</v>
      </c>
      <c r="E336" s="170" t="s">
        <v>1973</v>
      </c>
      <c r="F336" s="170"/>
      <c r="G336" s="170" t="s">
        <v>185</v>
      </c>
      <c r="H336" s="169" t="s">
        <v>2731</v>
      </c>
      <c r="I336" s="171" t="s">
        <v>3580</v>
      </c>
      <c r="J336" s="87" t="s">
        <v>30</v>
      </c>
      <c r="K336" s="170"/>
      <c r="L336" s="170"/>
      <c r="M336" s="169" t="s">
        <v>186</v>
      </c>
      <c r="N336" s="169" t="s">
        <v>3912</v>
      </c>
      <c r="O336" s="170" t="s">
        <v>246</v>
      </c>
      <c r="P336" s="170" t="s">
        <v>246</v>
      </c>
      <c r="Q336" s="170"/>
      <c r="R336" s="170"/>
      <c r="S336" s="176">
        <v>43373</v>
      </c>
      <c r="T336" s="170"/>
      <c r="U336" s="170"/>
      <c r="V336" s="169">
        <v>2846.51</v>
      </c>
      <c r="W336" s="172"/>
      <c r="X336" s="169" t="s">
        <v>143</v>
      </c>
      <c r="Y336" s="173"/>
      <c r="Z336" s="172">
        <v>2846.51</v>
      </c>
      <c r="AA336" s="169" t="s">
        <v>39</v>
      </c>
      <c r="AB336" s="174"/>
    </row>
    <row r="337" spans="1:28" ht="15.75" customHeight="1" x14ac:dyDescent="0.2">
      <c r="A337" s="168"/>
      <c r="B337" s="169" t="s">
        <v>246</v>
      </c>
      <c r="C337" s="169" t="s">
        <v>864</v>
      </c>
      <c r="D337" s="170" t="s">
        <v>1714</v>
      </c>
      <c r="E337" s="170" t="s">
        <v>1916</v>
      </c>
      <c r="F337" s="170"/>
      <c r="G337" s="170" t="s">
        <v>35</v>
      </c>
      <c r="H337" s="169" t="s">
        <v>2732</v>
      </c>
      <c r="I337" s="171" t="s">
        <v>3592</v>
      </c>
      <c r="J337" s="87" t="s">
        <v>30</v>
      </c>
      <c r="K337" s="170"/>
      <c r="L337" s="170"/>
      <c r="M337" s="169" t="s">
        <v>188</v>
      </c>
      <c r="N337" s="169" t="s">
        <v>3846</v>
      </c>
      <c r="O337" s="170" t="s">
        <v>246</v>
      </c>
      <c r="P337" s="170" t="s">
        <v>246</v>
      </c>
      <c r="Q337" s="170"/>
      <c r="R337" s="170"/>
      <c r="S337" s="176">
        <v>43373</v>
      </c>
      <c r="T337" s="170"/>
      <c r="U337" s="170"/>
      <c r="V337" s="169">
        <v>1800</v>
      </c>
      <c r="W337" s="172"/>
      <c r="X337" s="169" t="s">
        <v>143</v>
      </c>
      <c r="Y337" s="173"/>
      <c r="Z337" s="172">
        <v>1800</v>
      </c>
      <c r="AA337" s="169" t="s">
        <v>39</v>
      </c>
      <c r="AB337" s="174"/>
    </row>
    <row r="338" spans="1:28" ht="15.75" customHeight="1" x14ac:dyDescent="0.2">
      <c r="A338" s="168"/>
      <c r="B338" s="169" t="s">
        <v>246</v>
      </c>
      <c r="C338" s="169" t="s">
        <v>865</v>
      </c>
      <c r="D338" s="170" t="s">
        <v>1714</v>
      </c>
      <c r="E338" s="170" t="s">
        <v>1974</v>
      </c>
      <c r="F338" s="170"/>
      <c r="G338" s="170" t="s">
        <v>185</v>
      </c>
      <c r="H338" s="169" t="s">
        <v>2733</v>
      </c>
      <c r="I338" s="171" t="s">
        <v>3580</v>
      </c>
      <c r="J338" s="87" t="s">
        <v>30</v>
      </c>
      <c r="K338" s="170"/>
      <c r="L338" s="170"/>
      <c r="M338" s="169" t="s">
        <v>188</v>
      </c>
      <c r="N338" s="169" t="s">
        <v>3913</v>
      </c>
      <c r="O338" s="170" t="s">
        <v>246</v>
      </c>
      <c r="P338" s="170" t="s">
        <v>246</v>
      </c>
      <c r="Q338" s="170"/>
      <c r="R338" s="170"/>
      <c r="S338" s="176">
        <v>43373</v>
      </c>
      <c r="T338" s="170"/>
      <c r="U338" s="170"/>
      <c r="V338" s="169">
        <v>3390.7</v>
      </c>
      <c r="W338" s="172"/>
      <c r="X338" s="169" t="s">
        <v>143</v>
      </c>
      <c r="Y338" s="173"/>
      <c r="Z338" s="172">
        <v>3390.7</v>
      </c>
      <c r="AA338" s="169" t="s">
        <v>39</v>
      </c>
      <c r="AB338" s="174"/>
    </row>
    <row r="339" spans="1:28" ht="15.75" customHeight="1" x14ac:dyDescent="0.2">
      <c r="A339" s="168"/>
      <c r="B339" s="169" t="s">
        <v>246</v>
      </c>
      <c r="C339" s="169" t="s">
        <v>866</v>
      </c>
      <c r="D339" s="170" t="s">
        <v>1714</v>
      </c>
      <c r="E339" s="170" t="s">
        <v>1921</v>
      </c>
      <c r="F339" s="170"/>
      <c r="G339" s="170" t="s">
        <v>185</v>
      </c>
      <c r="H339" s="169" t="s">
        <v>2734</v>
      </c>
      <c r="I339" s="171" t="s">
        <v>3580</v>
      </c>
      <c r="J339" s="87" t="s">
        <v>30</v>
      </c>
      <c r="K339" s="170"/>
      <c r="L339" s="170"/>
      <c r="M339" s="169" t="s">
        <v>188</v>
      </c>
      <c r="N339" s="169" t="s">
        <v>3914</v>
      </c>
      <c r="O339" s="170" t="s">
        <v>246</v>
      </c>
      <c r="P339" s="170" t="s">
        <v>246</v>
      </c>
      <c r="Q339" s="170"/>
      <c r="R339" s="170"/>
      <c r="S339" s="176">
        <v>43373</v>
      </c>
      <c r="T339" s="170"/>
      <c r="U339" s="170"/>
      <c r="V339" s="169">
        <v>3223.26</v>
      </c>
      <c r="W339" s="172"/>
      <c r="X339" s="169" t="s">
        <v>143</v>
      </c>
      <c r="Y339" s="173"/>
      <c r="Z339" s="172">
        <v>3223.26</v>
      </c>
      <c r="AA339" s="169" t="s">
        <v>39</v>
      </c>
      <c r="AB339" s="174"/>
    </row>
    <row r="340" spans="1:28" ht="15.75" customHeight="1" x14ac:dyDescent="0.2">
      <c r="A340" s="168"/>
      <c r="B340" s="169" t="s">
        <v>246</v>
      </c>
      <c r="C340" s="169" t="s">
        <v>867</v>
      </c>
      <c r="D340" s="170" t="s">
        <v>1714</v>
      </c>
      <c r="E340" s="170" t="s">
        <v>1957</v>
      </c>
      <c r="F340" s="170"/>
      <c r="G340" s="170" t="s">
        <v>185</v>
      </c>
      <c r="H340" s="169" t="s">
        <v>2735</v>
      </c>
      <c r="I340" s="171" t="s">
        <v>3580</v>
      </c>
      <c r="J340" s="87" t="s">
        <v>30</v>
      </c>
      <c r="K340" s="170"/>
      <c r="L340" s="170"/>
      <c r="M340" s="169" t="s">
        <v>188</v>
      </c>
      <c r="N340" s="169" t="s">
        <v>3915</v>
      </c>
      <c r="O340" s="170" t="s">
        <v>246</v>
      </c>
      <c r="P340" s="170" t="s">
        <v>246</v>
      </c>
      <c r="Q340" s="170"/>
      <c r="R340" s="170"/>
      <c r="S340" s="176">
        <v>43373</v>
      </c>
      <c r="T340" s="170"/>
      <c r="U340" s="170"/>
      <c r="V340" s="169">
        <v>2260.4699999999998</v>
      </c>
      <c r="W340" s="172"/>
      <c r="X340" s="169" t="s">
        <v>143</v>
      </c>
      <c r="Y340" s="173"/>
      <c r="Z340" s="172">
        <v>2260.4699999999998</v>
      </c>
      <c r="AA340" s="169" t="s">
        <v>39</v>
      </c>
      <c r="AB340" s="174"/>
    </row>
    <row r="341" spans="1:28" ht="15.75" customHeight="1" x14ac:dyDescent="0.2">
      <c r="A341" s="168"/>
      <c r="B341" s="169" t="s">
        <v>246</v>
      </c>
      <c r="C341" s="169" t="s">
        <v>868</v>
      </c>
      <c r="D341" s="170" t="s">
        <v>1714</v>
      </c>
      <c r="E341" s="170" t="s">
        <v>1975</v>
      </c>
      <c r="F341" s="170"/>
      <c r="G341" s="170" t="s">
        <v>185</v>
      </c>
      <c r="H341" s="169" t="s">
        <v>2736</v>
      </c>
      <c r="I341" s="171" t="s">
        <v>3580</v>
      </c>
      <c r="J341" s="87" t="s">
        <v>30</v>
      </c>
      <c r="K341" s="170"/>
      <c r="L341" s="170"/>
      <c r="M341" s="169" t="s">
        <v>188</v>
      </c>
      <c r="N341" s="169" t="s">
        <v>3916</v>
      </c>
      <c r="O341" s="170" t="s">
        <v>246</v>
      </c>
      <c r="P341" s="170" t="s">
        <v>246</v>
      </c>
      <c r="Q341" s="170"/>
      <c r="R341" s="170"/>
      <c r="S341" s="176">
        <v>43373</v>
      </c>
      <c r="T341" s="170"/>
      <c r="U341" s="170"/>
      <c r="V341" s="169">
        <v>2511.63</v>
      </c>
      <c r="W341" s="172"/>
      <c r="X341" s="169" t="s">
        <v>143</v>
      </c>
      <c r="Y341" s="173"/>
      <c r="Z341" s="172">
        <v>2511.63</v>
      </c>
      <c r="AA341" s="169" t="s">
        <v>39</v>
      </c>
      <c r="AB341" s="174"/>
    </row>
    <row r="342" spans="1:28" ht="15.75" customHeight="1" x14ac:dyDescent="0.2">
      <c r="A342" s="168"/>
      <c r="B342" s="169" t="s">
        <v>246</v>
      </c>
      <c r="C342" s="169" t="s">
        <v>869</v>
      </c>
      <c r="D342" s="170" t="s">
        <v>1714</v>
      </c>
      <c r="E342" s="170" t="s">
        <v>1976</v>
      </c>
      <c r="F342" s="170"/>
      <c r="G342" s="170" t="s">
        <v>185</v>
      </c>
      <c r="H342" s="169" t="s">
        <v>2737</v>
      </c>
      <c r="I342" s="171" t="s">
        <v>3580</v>
      </c>
      <c r="J342" s="87" t="s">
        <v>30</v>
      </c>
      <c r="K342" s="170"/>
      <c r="L342" s="170"/>
      <c r="M342" s="169" t="s">
        <v>188</v>
      </c>
      <c r="N342" s="169" t="s">
        <v>3916</v>
      </c>
      <c r="O342" s="170" t="s">
        <v>246</v>
      </c>
      <c r="P342" s="170" t="s">
        <v>246</v>
      </c>
      <c r="Q342" s="170"/>
      <c r="R342" s="170"/>
      <c r="S342" s="176">
        <v>43373</v>
      </c>
      <c r="T342" s="170"/>
      <c r="U342" s="170"/>
      <c r="V342" s="169">
        <v>3097.67</v>
      </c>
      <c r="W342" s="172"/>
      <c r="X342" s="169" t="s">
        <v>143</v>
      </c>
      <c r="Y342" s="173"/>
      <c r="Z342" s="172">
        <v>3097.67</v>
      </c>
      <c r="AA342" s="169" t="s">
        <v>39</v>
      </c>
      <c r="AB342" s="174"/>
    </row>
    <row r="343" spans="1:28" ht="15.75" customHeight="1" x14ac:dyDescent="0.2">
      <c r="A343" s="168"/>
      <c r="B343" s="169" t="s">
        <v>246</v>
      </c>
      <c r="C343" s="169" t="s">
        <v>870</v>
      </c>
      <c r="D343" s="170" t="s">
        <v>1714</v>
      </c>
      <c r="E343" s="170" t="s">
        <v>1977</v>
      </c>
      <c r="F343" s="170"/>
      <c r="G343" s="170" t="s">
        <v>185</v>
      </c>
      <c r="H343" s="169" t="s">
        <v>2738</v>
      </c>
      <c r="I343" s="171" t="s">
        <v>3580</v>
      </c>
      <c r="J343" s="87" t="s">
        <v>30</v>
      </c>
      <c r="K343" s="170"/>
      <c r="L343" s="170"/>
      <c r="M343" s="169" t="s">
        <v>190</v>
      </c>
      <c r="N343" s="169" t="s">
        <v>3917</v>
      </c>
      <c r="O343" s="170" t="s">
        <v>246</v>
      </c>
      <c r="P343" s="170" t="s">
        <v>246</v>
      </c>
      <c r="Q343" s="170"/>
      <c r="R343" s="170"/>
      <c r="S343" s="176">
        <v>43373</v>
      </c>
      <c r="T343" s="170"/>
      <c r="U343" s="170"/>
      <c r="V343" s="169">
        <v>2511.63</v>
      </c>
      <c r="W343" s="172"/>
      <c r="X343" s="169" t="s">
        <v>143</v>
      </c>
      <c r="Y343" s="173"/>
      <c r="Z343" s="172">
        <v>2511.63</v>
      </c>
      <c r="AA343" s="169" t="s">
        <v>39</v>
      </c>
      <c r="AB343" s="174"/>
    </row>
    <row r="344" spans="1:28" ht="15.75" customHeight="1" x14ac:dyDescent="0.2">
      <c r="A344" s="168"/>
      <c r="B344" s="169" t="s">
        <v>357</v>
      </c>
      <c r="C344" s="169" t="s">
        <v>871</v>
      </c>
      <c r="D344" s="170" t="s">
        <v>1714</v>
      </c>
      <c r="E344" s="170" t="s">
        <v>1978</v>
      </c>
      <c r="F344" s="170"/>
      <c r="G344" s="170" t="s">
        <v>185</v>
      </c>
      <c r="H344" s="169" t="s">
        <v>2739</v>
      </c>
      <c r="I344" s="171" t="s">
        <v>3580</v>
      </c>
      <c r="J344" s="87" t="s">
        <v>30</v>
      </c>
      <c r="K344" s="170"/>
      <c r="L344" s="170"/>
      <c r="M344" s="169" t="s">
        <v>184</v>
      </c>
      <c r="N344" s="169" t="s">
        <v>3918</v>
      </c>
      <c r="O344" s="170" t="s">
        <v>246</v>
      </c>
      <c r="P344" s="170" t="s">
        <v>246</v>
      </c>
      <c r="Q344" s="170"/>
      <c r="R344" s="170"/>
      <c r="S344" s="176">
        <v>43373</v>
      </c>
      <c r="T344" s="170"/>
      <c r="U344" s="170"/>
      <c r="V344" s="169">
        <v>2302.33</v>
      </c>
      <c r="W344" s="172"/>
      <c r="X344" s="169" t="s">
        <v>143</v>
      </c>
      <c r="Y344" s="173"/>
      <c r="Z344" s="172">
        <v>2302.33</v>
      </c>
      <c r="AA344" s="169" t="s">
        <v>39</v>
      </c>
      <c r="AB344" s="174"/>
    </row>
    <row r="345" spans="1:28" ht="15.75" customHeight="1" x14ac:dyDescent="0.2">
      <c r="A345" s="168"/>
      <c r="B345" s="169" t="s">
        <v>246</v>
      </c>
      <c r="C345" s="169" t="s">
        <v>872</v>
      </c>
      <c r="D345" s="170" t="s">
        <v>1714</v>
      </c>
      <c r="E345" s="170" t="s">
        <v>1876</v>
      </c>
      <c r="F345" s="170"/>
      <c r="G345" s="170" t="s">
        <v>185</v>
      </c>
      <c r="H345" s="169" t="s">
        <v>2740</v>
      </c>
      <c r="I345" s="171" t="s">
        <v>3580</v>
      </c>
      <c r="J345" s="87" t="s">
        <v>30</v>
      </c>
      <c r="K345" s="170"/>
      <c r="L345" s="170"/>
      <c r="M345" s="169" t="s">
        <v>188</v>
      </c>
      <c r="N345" s="169" t="s">
        <v>3919</v>
      </c>
      <c r="O345" s="170" t="s">
        <v>246</v>
      </c>
      <c r="P345" s="170" t="s">
        <v>246</v>
      </c>
      <c r="Q345" s="170"/>
      <c r="R345" s="170"/>
      <c r="S345" s="176">
        <v>43373</v>
      </c>
      <c r="T345" s="170"/>
      <c r="U345" s="170"/>
      <c r="V345" s="169">
        <v>2679.07</v>
      </c>
      <c r="W345" s="172"/>
      <c r="X345" s="169" t="s">
        <v>143</v>
      </c>
      <c r="Y345" s="173"/>
      <c r="Z345" s="172">
        <v>2679.07</v>
      </c>
      <c r="AA345" s="169" t="s">
        <v>39</v>
      </c>
      <c r="AB345" s="174"/>
    </row>
    <row r="346" spans="1:28" ht="15.75" customHeight="1" x14ac:dyDescent="0.2">
      <c r="A346" s="168"/>
      <c r="B346" s="169" t="s">
        <v>246</v>
      </c>
      <c r="C346" s="169" t="s">
        <v>873</v>
      </c>
      <c r="D346" s="170" t="s">
        <v>1714</v>
      </c>
      <c r="E346" s="170" t="s">
        <v>1876</v>
      </c>
      <c r="F346" s="170"/>
      <c r="G346" s="170" t="s">
        <v>185</v>
      </c>
      <c r="H346" s="169" t="s">
        <v>2741</v>
      </c>
      <c r="I346" s="171" t="s">
        <v>3580</v>
      </c>
      <c r="J346" s="87" t="s">
        <v>30</v>
      </c>
      <c r="K346" s="170"/>
      <c r="L346" s="170"/>
      <c r="M346" s="169" t="s">
        <v>188</v>
      </c>
      <c r="N346" s="169" t="s">
        <v>3920</v>
      </c>
      <c r="O346" s="170" t="s">
        <v>246</v>
      </c>
      <c r="P346" s="170" t="s">
        <v>246</v>
      </c>
      <c r="Q346" s="170"/>
      <c r="R346" s="170"/>
      <c r="S346" s="176">
        <v>43373</v>
      </c>
      <c r="T346" s="170"/>
      <c r="U346" s="170"/>
      <c r="V346" s="169">
        <v>2679.07</v>
      </c>
      <c r="W346" s="172"/>
      <c r="X346" s="169" t="s">
        <v>143</v>
      </c>
      <c r="Y346" s="173"/>
      <c r="Z346" s="172">
        <v>2679.07</v>
      </c>
      <c r="AA346" s="169" t="s">
        <v>39</v>
      </c>
      <c r="AB346" s="174"/>
    </row>
    <row r="347" spans="1:28" ht="15.75" customHeight="1" x14ac:dyDescent="0.2">
      <c r="A347" s="168"/>
      <c r="B347" s="169" t="s">
        <v>246</v>
      </c>
      <c r="C347" s="169" t="s">
        <v>874</v>
      </c>
      <c r="D347" s="170" t="s">
        <v>1714</v>
      </c>
      <c r="E347" s="170" t="s">
        <v>1920</v>
      </c>
      <c r="F347" s="170"/>
      <c r="G347" s="170" t="s">
        <v>185</v>
      </c>
      <c r="H347" s="169" t="s">
        <v>2742</v>
      </c>
      <c r="I347" s="171" t="s">
        <v>3580</v>
      </c>
      <c r="J347" s="87" t="s">
        <v>30</v>
      </c>
      <c r="K347" s="170"/>
      <c r="L347" s="170"/>
      <c r="M347" s="169" t="s">
        <v>188</v>
      </c>
      <c r="N347" s="169" t="s">
        <v>3921</v>
      </c>
      <c r="O347" s="170" t="s">
        <v>246</v>
      </c>
      <c r="P347" s="170" t="s">
        <v>246</v>
      </c>
      <c r="Q347" s="170"/>
      <c r="R347" s="170"/>
      <c r="S347" s="176">
        <v>43373</v>
      </c>
      <c r="T347" s="170"/>
      <c r="U347" s="170"/>
      <c r="V347" s="169">
        <v>418.6</v>
      </c>
      <c r="W347" s="172"/>
      <c r="X347" s="169" t="s">
        <v>143</v>
      </c>
      <c r="Y347" s="173"/>
      <c r="Z347" s="172">
        <v>418.6</v>
      </c>
      <c r="AA347" s="169" t="s">
        <v>39</v>
      </c>
      <c r="AB347" s="174"/>
    </row>
    <row r="348" spans="1:28" ht="15.75" customHeight="1" x14ac:dyDescent="0.2">
      <c r="A348" s="168"/>
      <c r="B348" s="169" t="s">
        <v>246</v>
      </c>
      <c r="C348" s="169" t="s">
        <v>875</v>
      </c>
      <c r="D348" s="170" t="s">
        <v>1714</v>
      </c>
      <c r="E348" s="170" t="s">
        <v>1979</v>
      </c>
      <c r="F348" s="170"/>
      <c r="G348" s="170" t="s">
        <v>185</v>
      </c>
      <c r="H348" s="169" t="s">
        <v>2743</v>
      </c>
      <c r="I348" s="171" t="s">
        <v>3580</v>
      </c>
      <c r="J348" s="87" t="s">
        <v>30</v>
      </c>
      <c r="K348" s="170"/>
      <c r="L348" s="170"/>
      <c r="M348" s="169" t="s">
        <v>188</v>
      </c>
      <c r="N348" s="169" t="s">
        <v>3898</v>
      </c>
      <c r="O348" s="170" t="s">
        <v>246</v>
      </c>
      <c r="P348" s="170" t="s">
        <v>246</v>
      </c>
      <c r="Q348" s="170"/>
      <c r="R348" s="170"/>
      <c r="S348" s="176">
        <v>43373</v>
      </c>
      <c r="T348" s="170"/>
      <c r="U348" s="170"/>
      <c r="V348" s="169">
        <v>2511.63</v>
      </c>
      <c r="W348" s="172"/>
      <c r="X348" s="169" t="s">
        <v>143</v>
      </c>
      <c r="Y348" s="173"/>
      <c r="Z348" s="172">
        <v>2511.63</v>
      </c>
      <c r="AA348" s="169" t="s">
        <v>39</v>
      </c>
      <c r="AB348" s="174"/>
    </row>
    <row r="349" spans="1:28" ht="15.75" customHeight="1" x14ac:dyDescent="0.2">
      <c r="A349" s="168"/>
      <c r="B349" s="169" t="s">
        <v>358</v>
      </c>
      <c r="C349" s="169" t="s">
        <v>876</v>
      </c>
      <c r="D349" s="170" t="s">
        <v>1714</v>
      </c>
      <c r="E349" s="170" t="s">
        <v>1980</v>
      </c>
      <c r="F349" s="170"/>
      <c r="G349" s="170" t="s">
        <v>185</v>
      </c>
      <c r="H349" s="169" t="s">
        <v>2744</v>
      </c>
      <c r="I349" s="171" t="s">
        <v>3580</v>
      </c>
      <c r="J349" s="87" t="s">
        <v>30</v>
      </c>
      <c r="K349" s="170"/>
      <c r="L349" s="170"/>
      <c r="M349" s="169" t="s">
        <v>184</v>
      </c>
      <c r="N349" s="169" t="s">
        <v>3774</v>
      </c>
      <c r="O349" s="170" t="s">
        <v>246</v>
      </c>
      <c r="P349" s="170" t="s">
        <v>246</v>
      </c>
      <c r="Q349" s="170"/>
      <c r="R349" s="170"/>
      <c r="S349" s="176">
        <v>43377</v>
      </c>
      <c r="T349" s="170"/>
      <c r="U349" s="170"/>
      <c r="V349" s="169">
        <v>4718.97</v>
      </c>
      <c r="W349" s="172"/>
      <c r="X349" s="169"/>
      <c r="Y349" s="173"/>
      <c r="Z349" s="172">
        <v>4718.97</v>
      </c>
      <c r="AA349" s="169" t="s">
        <v>39</v>
      </c>
      <c r="AB349" s="174"/>
    </row>
    <row r="350" spans="1:28" ht="15.75" customHeight="1" x14ac:dyDescent="0.2">
      <c r="A350" s="168"/>
      <c r="B350" s="169" t="s">
        <v>359</v>
      </c>
      <c r="C350" s="169" t="s">
        <v>877</v>
      </c>
      <c r="D350" s="170" t="s">
        <v>1714</v>
      </c>
      <c r="E350" s="170" t="s">
        <v>1981</v>
      </c>
      <c r="F350" s="170"/>
      <c r="G350" s="170" t="s">
        <v>185</v>
      </c>
      <c r="H350" s="169" t="s">
        <v>2745</v>
      </c>
      <c r="I350" s="171" t="s">
        <v>3591</v>
      </c>
      <c r="J350" s="87" t="s">
        <v>30</v>
      </c>
      <c r="K350" s="170" t="s">
        <v>31</v>
      </c>
      <c r="L350" s="170"/>
      <c r="M350" s="169" t="s">
        <v>184</v>
      </c>
      <c r="N350" s="169" t="s">
        <v>3657</v>
      </c>
      <c r="O350" s="170" t="s">
        <v>37</v>
      </c>
      <c r="P350" s="170" t="s">
        <v>4453</v>
      </c>
      <c r="Q350" s="170"/>
      <c r="R350" s="170"/>
      <c r="S350" s="176">
        <v>43384</v>
      </c>
      <c r="T350" s="170"/>
      <c r="U350" s="170"/>
      <c r="V350" s="169">
        <v>4034.25</v>
      </c>
      <c r="W350" s="172"/>
      <c r="X350" s="169"/>
      <c r="Y350" s="173">
        <v>2017.12</v>
      </c>
      <c r="Z350" s="172">
        <v>2017.13</v>
      </c>
      <c r="AA350" s="169" t="s">
        <v>39</v>
      </c>
      <c r="AB350" s="174"/>
    </row>
    <row r="351" spans="1:28" ht="15.75" customHeight="1" x14ac:dyDescent="0.2">
      <c r="A351" s="168"/>
      <c r="B351" s="169" t="s">
        <v>360</v>
      </c>
      <c r="C351" s="169" t="s">
        <v>878</v>
      </c>
      <c r="D351" s="170" t="s">
        <v>1714</v>
      </c>
      <c r="E351" s="170" t="s">
        <v>1982</v>
      </c>
      <c r="F351" s="170"/>
      <c r="G351" s="170" t="s">
        <v>185</v>
      </c>
      <c r="H351" s="169" t="s">
        <v>2746</v>
      </c>
      <c r="I351" s="171" t="s">
        <v>3581</v>
      </c>
      <c r="J351" s="87" t="s">
        <v>30</v>
      </c>
      <c r="K351" s="170" t="s">
        <v>31</v>
      </c>
      <c r="L351" s="170"/>
      <c r="M351" s="169" t="s">
        <v>190</v>
      </c>
      <c r="N351" s="169" t="s">
        <v>3922</v>
      </c>
      <c r="O351" s="170" t="s">
        <v>37</v>
      </c>
      <c r="P351" s="170" t="s">
        <v>4454</v>
      </c>
      <c r="Q351" s="170"/>
      <c r="R351" s="170"/>
      <c r="S351" s="176">
        <v>43391</v>
      </c>
      <c r="T351" s="170"/>
      <c r="U351" s="170"/>
      <c r="V351" s="169">
        <v>4033.85</v>
      </c>
      <c r="W351" s="172"/>
      <c r="X351" s="169"/>
      <c r="Y351" s="173">
        <v>2016.92</v>
      </c>
      <c r="Z351" s="172">
        <v>2016.93</v>
      </c>
      <c r="AA351" s="169" t="s">
        <v>39</v>
      </c>
      <c r="AB351" s="174"/>
    </row>
    <row r="352" spans="1:28" ht="15.75" customHeight="1" x14ac:dyDescent="0.2">
      <c r="A352" s="168"/>
      <c r="B352" s="169" t="s">
        <v>361</v>
      </c>
      <c r="C352" s="169" t="s">
        <v>879</v>
      </c>
      <c r="D352" s="170" t="s">
        <v>1714</v>
      </c>
      <c r="E352" s="170" t="s">
        <v>1893</v>
      </c>
      <c r="F352" s="170"/>
      <c r="G352" s="170" t="s">
        <v>185</v>
      </c>
      <c r="H352" s="169" t="s">
        <v>2747</v>
      </c>
      <c r="I352" s="171" t="s">
        <v>3581</v>
      </c>
      <c r="J352" s="87" t="s">
        <v>30</v>
      </c>
      <c r="K352" s="170"/>
      <c r="L352" s="170"/>
      <c r="M352" s="169" t="s">
        <v>184</v>
      </c>
      <c r="N352" s="169" t="s">
        <v>3923</v>
      </c>
      <c r="O352" s="170" t="s">
        <v>246</v>
      </c>
      <c r="P352" s="170" t="s">
        <v>246</v>
      </c>
      <c r="Q352" s="170"/>
      <c r="R352" s="170"/>
      <c r="S352" s="176">
        <v>43398</v>
      </c>
      <c r="T352" s="170"/>
      <c r="U352" s="170"/>
      <c r="V352" s="169">
        <v>4686.09</v>
      </c>
      <c r="W352" s="172"/>
      <c r="X352" s="169"/>
      <c r="Y352" s="173"/>
      <c r="Z352" s="172">
        <v>4686.09</v>
      </c>
      <c r="AA352" s="169" t="s">
        <v>39</v>
      </c>
      <c r="AB352" s="174"/>
    </row>
    <row r="353" spans="1:28" ht="15.75" customHeight="1" x14ac:dyDescent="0.2">
      <c r="A353" s="168"/>
      <c r="B353" s="169" t="s">
        <v>362</v>
      </c>
      <c r="C353" s="169" t="s">
        <v>880</v>
      </c>
      <c r="D353" s="170" t="s">
        <v>1714</v>
      </c>
      <c r="E353" s="170" t="s">
        <v>1983</v>
      </c>
      <c r="F353" s="170"/>
      <c r="G353" s="170" t="s">
        <v>185</v>
      </c>
      <c r="H353" s="169" t="s">
        <v>2748</v>
      </c>
      <c r="I353" s="171" t="s">
        <v>3593</v>
      </c>
      <c r="J353" s="87" t="s">
        <v>30</v>
      </c>
      <c r="K353" s="170"/>
      <c r="L353" s="170"/>
      <c r="M353" s="169" t="s">
        <v>184</v>
      </c>
      <c r="N353" s="169" t="s">
        <v>3924</v>
      </c>
      <c r="O353" s="170" t="s">
        <v>246</v>
      </c>
      <c r="P353" s="170" t="s">
        <v>246</v>
      </c>
      <c r="Q353" s="170"/>
      <c r="R353" s="170"/>
      <c r="S353" s="176">
        <v>43404</v>
      </c>
      <c r="T353" s="170"/>
      <c r="U353" s="170"/>
      <c r="V353" s="169">
        <v>2846.51</v>
      </c>
      <c r="W353" s="172"/>
      <c r="X353" s="169" t="s">
        <v>143</v>
      </c>
      <c r="Y353" s="173"/>
      <c r="Z353" s="172">
        <v>2846.51</v>
      </c>
      <c r="AA353" s="169" t="s">
        <v>39</v>
      </c>
      <c r="AB353" s="174"/>
    </row>
    <row r="354" spans="1:28" ht="15.75" customHeight="1" x14ac:dyDescent="0.2">
      <c r="A354" s="168"/>
      <c r="B354" s="169" t="s">
        <v>246</v>
      </c>
      <c r="C354" s="169" t="s">
        <v>881</v>
      </c>
      <c r="D354" s="170" t="s">
        <v>1714</v>
      </c>
      <c r="E354" s="170" t="s">
        <v>1892</v>
      </c>
      <c r="F354" s="170"/>
      <c r="G354" s="170" t="s">
        <v>185</v>
      </c>
      <c r="H354" s="169" t="s">
        <v>2749</v>
      </c>
      <c r="I354" s="171" t="s">
        <v>3580</v>
      </c>
      <c r="J354" s="87" t="s">
        <v>30</v>
      </c>
      <c r="K354" s="170"/>
      <c r="L354" s="170"/>
      <c r="M354" s="169" t="s">
        <v>179</v>
      </c>
      <c r="N354" s="169" t="s">
        <v>3925</v>
      </c>
      <c r="O354" s="170" t="s">
        <v>246</v>
      </c>
      <c r="P354" s="170" t="s">
        <v>246</v>
      </c>
      <c r="Q354" s="170"/>
      <c r="R354" s="170"/>
      <c r="S354" s="176">
        <v>43404</v>
      </c>
      <c r="T354" s="170"/>
      <c r="U354" s="170"/>
      <c r="V354" s="169">
        <v>2427.91</v>
      </c>
      <c r="W354" s="172"/>
      <c r="X354" s="169" t="s">
        <v>143</v>
      </c>
      <c r="Y354" s="173"/>
      <c r="Z354" s="172">
        <v>2427.91</v>
      </c>
      <c r="AA354" s="169" t="s">
        <v>39</v>
      </c>
      <c r="AB354" s="174"/>
    </row>
    <row r="355" spans="1:28" ht="15.75" customHeight="1" x14ac:dyDescent="0.2">
      <c r="A355" s="168"/>
      <c r="B355" s="169" t="s">
        <v>246</v>
      </c>
      <c r="C355" s="169" t="s">
        <v>882</v>
      </c>
      <c r="D355" s="170" t="s">
        <v>1714</v>
      </c>
      <c r="E355" s="170" t="s">
        <v>1933</v>
      </c>
      <c r="F355" s="170"/>
      <c r="G355" s="170" t="s">
        <v>185</v>
      </c>
      <c r="H355" s="169" t="s">
        <v>2750</v>
      </c>
      <c r="I355" s="171" t="s">
        <v>3580</v>
      </c>
      <c r="J355" s="87"/>
      <c r="K355" s="170"/>
      <c r="L355" s="170"/>
      <c r="M355" s="169" t="s">
        <v>188</v>
      </c>
      <c r="N355" s="169" t="s">
        <v>3926</v>
      </c>
      <c r="O355" s="170" t="s">
        <v>246</v>
      </c>
      <c r="P355" s="170" t="s">
        <v>246</v>
      </c>
      <c r="Q355" s="170"/>
      <c r="R355" s="170"/>
      <c r="S355" s="176">
        <v>43404</v>
      </c>
      <c r="T355" s="170"/>
      <c r="U355" s="170"/>
      <c r="V355" s="169">
        <v>2930.23</v>
      </c>
      <c r="W355" s="172"/>
      <c r="X355" s="169" t="s">
        <v>143</v>
      </c>
      <c r="Y355" s="173"/>
      <c r="Z355" s="172">
        <v>2930.23</v>
      </c>
      <c r="AA355" s="169" t="s">
        <v>39</v>
      </c>
      <c r="AB355" s="174"/>
    </row>
    <row r="356" spans="1:28" ht="15.75" customHeight="1" x14ac:dyDescent="0.2">
      <c r="A356" s="168"/>
      <c r="B356" s="169" t="s">
        <v>246</v>
      </c>
      <c r="C356" s="169" t="s">
        <v>883</v>
      </c>
      <c r="D356" s="170" t="s">
        <v>1714</v>
      </c>
      <c r="E356" s="170" t="s">
        <v>1984</v>
      </c>
      <c r="F356" s="170"/>
      <c r="G356" s="170" t="s">
        <v>185</v>
      </c>
      <c r="H356" s="169" t="s">
        <v>2751</v>
      </c>
      <c r="I356" s="171" t="s">
        <v>3581</v>
      </c>
      <c r="J356" s="87" t="s">
        <v>30</v>
      </c>
      <c r="K356" s="170"/>
      <c r="L356" s="170"/>
      <c r="M356" s="169" t="s">
        <v>188</v>
      </c>
      <c r="N356" s="169" t="s">
        <v>3927</v>
      </c>
      <c r="O356" s="170" t="s">
        <v>246</v>
      </c>
      <c r="P356" s="170" t="s">
        <v>246</v>
      </c>
      <c r="Q356" s="170"/>
      <c r="R356" s="170"/>
      <c r="S356" s="176">
        <v>43404</v>
      </c>
      <c r="T356" s="170"/>
      <c r="U356" s="170"/>
      <c r="V356" s="169">
        <v>2176.7399999999998</v>
      </c>
      <c r="W356" s="172"/>
      <c r="X356" s="169" t="s">
        <v>143</v>
      </c>
      <c r="Y356" s="173"/>
      <c r="Z356" s="172">
        <v>2176.7399999999998</v>
      </c>
      <c r="AA356" s="169" t="s">
        <v>39</v>
      </c>
      <c r="AB356" s="174"/>
    </row>
    <row r="357" spans="1:28" ht="15.75" customHeight="1" x14ac:dyDescent="0.2">
      <c r="A357" s="168"/>
      <c r="B357" s="169" t="s">
        <v>246</v>
      </c>
      <c r="C357" s="169" t="s">
        <v>884</v>
      </c>
      <c r="D357" s="170" t="s">
        <v>1714</v>
      </c>
      <c r="E357" s="170" t="s">
        <v>1921</v>
      </c>
      <c r="F357" s="170"/>
      <c r="G357" s="170" t="s">
        <v>185</v>
      </c>
      <c r="H357" s="169" t="s">
        <v>2752</v>
      </c>
      <c r="I357" s="171" t="s">
        <v>3581</v>
      </c>
      <c r="J357" s="87" t="s">
        <v>30</v>
      </c>
      <c r="K357" s="170"/>
      <c r="L357" s="170"/>
      <c r="M357" s="169" t="s">
        <v>188</v>
      </c>
      <c r="N357" s="169" t="s">
        <v>3928</v>
      </c>
      <c r="O357" s="170" t="s">
        <v>246</v>
      </c>
      <c r="P357" s="170" t="s">
        <v>246</v>
      </c>
      <c r="Q357" s="170"/>
      <c r="R357" s="170"/>
      <c r="S357" s="176">
        <v>43404</v>
      </c>
      <c r="T357" s="170"/>
      <c r="U357" s="170"/>
      <c r="V357" s="169">
        <v>3223.26</v>
      </c>
      <c r="W357" s="172"/>
      <c r="X357" s="169" t="s">
        <v>143</v>
      </c>
      <c r="Y357" s="173"/>
      <c r="Z357" s="172">
        <v>3223.26</v>
      </c>
      <c r="AA357" s="169" t="s">
        <v>39</v>
      </c>
      <c r="AB357" s="174"/>
    </row>
    <row r="358" spans="1:28" ht="15.75" customHeight="1" x14ac:dyDescent="0.2">
      <c r="A358" s="168"/>
      <c r="B358" s="169" t="s">
        <v>246</v>
      </c>
      <c r="C358" s="169" t="s">
        <v>885</v>
      </c>
      <c r="D358" s="170" t="s">
        <v>1714</v>
      </c>
      <c r="E358" s="170" t="s">
        <v>1985</v>
      </c>
      <c r="F358" s="170"/>
      <c r="G358" s="170" t="s">
        <v>185</v>
      </c>
      <c r="H358" s="169" t="s">
        <v>2753</v>
      </c>
      <c r="I358" s="171" t="s">
        <v>3581</v>
      </c>
      <c r="J358" s="87" t="s">
        <v>30</v>
      </c>
      <c r="K358" s="170"/>
      <c r="L358" s="170"/>
      <c r="M358" s="169" t="s">
        <v>188</v>
      </c>
      <c r="N358" s="169" t="s">
        <v>3867</v>
      </c>
      <c r="O358" s="170" t="s">
        <v>246</v>
      </c>
      <c r="P358" s="170" t="s">
        <v>246</v>
      </c>
      <c r="Q358" s="170"/>
      <c r="R358" s="170"/>
      <c r="S358" s="176">
        <v>43404</v>
      </c>
      <c r="T358" s="170"/>
      <c r="U358" s="170"/>
      <c r="V358" s="169">
        <v>2093.02</v>
      </c>
      <c r="W358" s="172"/>
      <c r="X358" s="169" t="s">
        <v>143</v>
      </c>
      <c r="Y358" s="173"/>
      <c r="Z358" s="172">
        <v>2093.02</v>
      </c>
      <c r="AA358" s="169" t="s">
        <v>39</v>
      </c>
      <c r="AB358" s="174"/>
    </row>
    <row r="359" spans="1:28" ht="15.75" customHeight="1" x14ac:dyDescent="0.2">
      <c r="A359" s="168"/>
      <c r="B359" s="169" t="s">
        <v>363</v>
      </c>
      <c r="C359" s="169" t="s">
        <v>886</v>
      </c>
      <c r="D359" s="170" t="s">
        <v>1714</v>
      </c>
      <c r="E359" s="170" t="s">
        <v>1907</v>
      </c>
      <c r="F359" s="170"/>
      <c r="G359" s="170" t="s">
        <v>185</v>
      </c>
      <c r="H359" s="169" t="s">
        <v>2754</v>
      </c>
      <c r="I359" s="171" t="s">
        <v>3591</v>
      </c>
      <c r="J359" s="87" t="s">
        <v>30</v>
      </c>
      <c r="K359" s="170"/>
      <c r="L359" s="170"/>
      <c r="M359" s="169" t="s">
        <v>184</v>
      </c>
      <c r="N359" s="169" t="s">
        <v>3729</v>
      </c>
      <c r="O359" s="170" t="s">
        <v>246</v>
      </c>
      <c r="P359" s="170" t="s">
        <v>246</v>
      </c>
      <c r="Q359" s="170"/>
      <c r="R359" s="170"/>
      <c r="S359" s="176">
        <v>43404</v>
      </c>
      <c r="T359" s="170"/>
      <c r="U359" s="170"/>
      <c r="V359" s="169">
        <v>2846.51</v>
      </c>
      <c r="W359" s="172"/>
      <c r="X359" s="169" t="s">
        <v>143</v>
      </c>
      <c r="Y359" s="173"/>
      <c r="Z359" s="172">
        <v>2846.51</v>
      </c>
      <c r="AA359" s="169" t="s">
        <v>39</v>
      </c>
      <c r="AB359" s="174"/>
    </row>
    <row r="360" spans="1:28" ht="15.75" customHeight="1" x14ac:dyDescent="0.2">
      <c r="A360" s="168"/>
      <c r="B360" s="169" t="s">
        <v>246</v>
      </c>
      <c r="C360" s="169" t="s">
        <v>887</v>
      </c>
      <c r="D360" s="170" t="s">
        <v>1714</v>
      </c>
      <c r="E360" s="170" t="s">
        <v>1986</v>
      </c>
      <c r="F360" s="170"/>
      <c r="G360" s="170" t="s">
        <v>185</v>
      </c>
      <c r="H360" s="169" t="s">
        <v>2755</v>
      </c>
      <c r="I360" s="171" t="s">
        <v>3581</v>
      </c>
      <c r="J360" s="87" t="s">
        <v>30</v>
      </c>
      <c r="K360" s="170"/>
      <c r="L360" s="170"/>
      <c r="M360" s="169" t="s">
        <v>188</v>
      </c>
      <c r="N360" s="169" t="s">
        <v>3713</v>
      </c>
      <c r="O360" s="170" t="s">
        <v>246</v>
      </c>
      <c r="P360" s="170" t="s">
        <v>246</v>
      </c>
      <c r="Q360" s="170"/>
      <c r="R360" s="170"/>
      <c r="S360" s="176">
        <v>43404</v>
      </c>
      <c r="T360" s="170"/>
      <c r="U360" s="170"/>
      <c r="V360" s="169">
        <v>2009.3</v>
      </c>
      <c r="W360" s="172"/>
      <c r="X360" s="169" t="s">
        <v>143</v>
      </c>
      <c r="Y360" s="173"/>
      <c r="Z360" s="172">
        <v>2009.3</v>
      </c>
      <c r="AA360" s="169" t="s">
        <v>39</v>
      </c>
      <c r="AB360" s="174"/>
    </row>
    <row r="361" spans="1:28" ht="15.75" customHeight="1" x14ac:dyDescent="0.2">
      <c r="A361" s="168"/>
      <c r="B361" s="169" t="s">
        <v>246</v>
      </c>
      <c r="C361" s="169" t="s">
        <v>888</v>
      </c>
      <c r="D361" s="170" t="s">
        <v>1714</v>
      </c>
      <c r="E361" s="170" t="s">
        <v>1987</v>
      </c>
      <c r="F361" s="170"/>
      <c r="G361" s="170" t="s">
        <v>185</v>
      </c>
      <c r="H361" s="169" t="s">
        <v>2756</v>
      </c>
      <c r="I361" s="171" t="s">
        <v>3581</v>
      </c>
      <c r="J361" s="87" t="s">
        <v>30</v>
      </c>
      <c r="K361" s="170"/>
      <c r="L361" s="170"/>
      <c r="M361" s="169" t="s">
        <v>188</v>
      </c>
      <c r="N361" s="169" t="s">
        <v>3929</v>
      </c>
      <c r="O361" s="170" t="s">
        <v>246</v>
      </c>
      <c r="P361" s="170" t="s">
        <v>246</v>
      </c>
      <c r="Q361" s="170"/>
      <c r="R361" s="170"/>
      <c r="S361" s="176">
        <v>43404</v>
      </c>
      <c r="T361" s="170"/>
      <c r="U361" s="170"/>
      <c r="V361" s="169">
        <v>1925.58</v>
      </c>
      <c r="W361" s="172"/>
      <c r="X361" s="169" t="s">
        <v>143</v>
      </c>
      <c r="Y361" s="173"/>
      <c r="Z361" s="172">
        <v>1925.58</v>
      </c>
      <c r="AA361" s="169" t="s">
        <v>39</v>
      </c>
      <c r="AB361" s="174"/>
    </row>
    <row r="362" spans="1:28" ht="15.75" customHeight="1" x14ac:dyDescent="0.2">
      <c r="A362" s="168"/>
      <c r="B362" s="169" t="s">
        <v>364</v>
      </c>
      <c r="C362" s="169" t="s">
        <v>889</v>
      </c>
      <c r="D362" s="170" t="s">
        <v>1714</v>
      </c>
      <c r="E362" s="170" t="s">
        <v>1988</v>
      </c>
      <c r="F362" s="170"/>
      <c r="G362" s="170" t="s">
        <v>185</v>
      </c>
      <c r="H362" s="169" t="s">
        <v>2757</v>
      </c>
      <c r="I362" s="171" t="s">
        <v>3581</v>
      </c>
      <c r="J362" s="87" t="s">
        <v>30</v>
      </c>
      <c r="K362" s="170"/>
      <c r="L362" s="170"/>
      <c r="M362" s="169" t="s">
        <v>184</v>
      </c>
      <c r="N362" s="169" t="s">
        <v>3930</v>
      </c>
      <c r="O362" s="170" t="s">
        <v>246</v>
      </c>
      <c r="P362" s="170" t="s">
        <v>246</v>
      </c>
      <c r="Q362" s="170"/>
      <c r="R362" s="170"/>
      <c r="S362" s="176">
        <v>43404</v>
      </c>
      <c r="T362" s="170"/>
      <c r="U362" s="170"/>
      <c r="V362" s="169">
        <v>4186.05</v>
      </c>
      <c r="W362" s="172"/>
      <c r="X362" s="169" t="s">
        <v>143</v>
      </c>
      <c r="Y362" s="173"/>
      <c r="Z362" s="172">
        <v>4186.05</v>
      </c>
      <c r="AA362" s="169" t="s">
        <v>39</v>
      </c>
      <c r="AB362" s="174"/>
    </row>
    <row r="363" spans="1:28" ht="15.75" customHeight="1" x14ac:dyDescent="0.2">
      <c r="A363" s="168"/>
      <c r="B363" s="169" t="s">
        <v>246</v>
      </c>
      <c r="C363" s="169" t="s">
        <v>890</v>
      </c>
      <c r="D363" s="170" t="s">
        <v>1714</v>
      </c>
      <c r="E363" s="170" t="s">
        <v>1935</v>
      </c>
      <c r="F363" s="170"/>
      <c r="G363" s="170" t="s">
        <v>185</v>
      </c>
      <c r="H363" s="169" t="s">
        <v>2758</v>
      </c>
      <c r="I363" s="171" t="s">
        <v>3580</v>
      </c>
      <c r="J363" s="87" t="s">
        <v>30</v>
      </c>
      <c r="K363" s="170"/>
      <c r="L363" s="170"/>
      <c r="M363" s="169" t="s">
        <v>188</v>
      </c>
      <c r="N363" s="169" t="s">
        <v>3931</v>
      </c>
      <c r="O363" s="170" t="s">
        <v>246</v>
      </c>
      <c r="P363" s="170" t="s">
        <v>246</v>
      </c>
      <c r="Q363" s="170"/>
      <c r="R363" s="170"/>
      <c r="S363" s="176">
        <v>43404</v>
      </c>
      <c r="T363" s="170"/>
      <c r="U363" s="170"/>
      <c r="V363" s="169">
        <v>2595.35</v>
      </c>
      <c r="W363" s="172"/>
      <c r="X363" s="169" t="s">
        <v>143</v>
      </c>
      <c r="Y363" s="173"/>
      <c r="Z363" s="172">
        <v>2595.35</v>
      </c>
      <c r="AA363" s="169" t="s">
        <v>39</v>
      </c>
      <c r="AB363" s="174"/>
    </row>
    <row r="364" spans="1:28" ht="15.75" customHeight="1" x14ac:dyDescent="0.2">
      <c r="A364" s="168"/>
      <c r="B364" s="169" t="s">
        <v>246</v>
      </c>
      <c r="C364" s="169" t="s">
        <v>891</v>
      </c>
      <c r="D364" s="170" t="s">
        <v>1714</v>
      </c>
      <c r="E364" s="170" t="s">
        <v>1989</v>
      </c>
      <c r="F364" s="170"/>
      <c r="G364" s="170" t="s">
        <v>185</v>
      </c>
      <c r="H364" s="169" t="s">
        <v>2759</v>
      </c>
      <c r="I364" s="171" t="s">
        <v>3581</v>
      </c>
      <c r="J364" s="87" t="s">
        <v>30</v>
      </c>
      <c r="K364" s="170"/>
      <c r="L364" s="170"/>
      <c r="M364" s="169" t="s">
        <v>188</v>
      </c>
      <c r="N364" s="169" t="s">
        <v>3665</v>
      </c>
      <c r="O364" s="170" t="s">
        <v>246</v>
      </c>
      <c r="P364" s="170" t="s">
        <v>246</v>
      </c>
      <c r="Q364" s="170"/>
      <c r="R364" s="170"/>
      <c r="S364" s="176">
        <v>43404</v>
      </c>
      <c r="T364" s="170"/>
      <c r="U364" s="170"/>
      <c r="V364" s="169">
        <v>2093.02</v>
      </c>
      <c r="W364" s="172"/>
      <c r="X364" s="169" t="s">
        <v>143</v>
      </c>
      <c r="Y364" s="173"/>
      <c r="Z364" s="172">
        <v>2093.02</v>
      </c>
      <c r="AA364" s="169" t="s">
        <v>39</v>
      </c>
      <c r="AB364" s="174"/>
    </row>
    <row r="365" spans="1:28" ht="15.75" customHeight="1" x14ac:dyDescent="0.2">
      <c r="A365" s="168"/>
      <c r="B365" s="169" t="s">
        <v>246</v>
      </c>
      <c r="C365" s="169" t="s">
        <v>892</v>
      </c>
      <c r="D365" s="170" t="s">
        <v>1714</v>
      </c>
      <c r="E365" s="170" t="s">
        <v>1990</v>
      </c>
      <c r="F365" s="170"/>
      <c r="G365" s="170" t="s">
        <v>185</v>
      </c>
      <c r="H365" s="169" t="s">
        <v>2760</v>
      </c>
      <c r="I365" s="171" t="s">
        <v>3581</v>
      </c>
      <c r="J365" s="87" t="s">
        <v>30</v>
      </c>
      <c r="K365" s="170"/>
      <c r="L365" s="170"/>
      <c r="M365" s="169" t="s">
        <v>179</v>
      </c>
      <c r="N365" s="169" t="s">
        <v>3687</v>
      </c>
      <c r="O365" s="170" t="s">
        <v>246</v>
      </c>
      <c r="P365" s="170" t="s">
        <v>246</v>
      </c>
      <c r="Q365" s="170"/>
      <c r="R365" s="170"/>
      <c r="S365" s="176">
        <v>43404</v>
      </c>
      <c r="T365" s="170"/>
      <c r="U365" s="170"/>
      <c r="V365" s="169">
        <v>1841.86</v>
      </c>
      <c r="W365" s="172"/>
      <c r="X365" s="169" t="s">
        <v>143</v>
      </c>
      <c r="Y365" s="173"/>
      <c r="Z365" s="172">
        <v>1841.86</v>
      </c>
      <c r="AA365" s="169" t="s">
        <v>39</v>
      </c>
      <c r="AB365" s="174"/>
    </row>
    <row r="366" spans="1:28" ht="15.75" customHeight="1" x14ac:dyDescent="0.2">
      <c r="A366" s="168"/>
      <c r="B366" s="169" t="s">
        <v>246</v>
      </c>
      <c r="C366" s="169" t="s">
        <v>893</v>
      </c>
      <c r="D366" s="170" t="s">
        <v>1714</v>
      </c>
      <c r="E366" s="170" t="s">
        <v>1991</v>
      </c>
      <c r="F366" s="170"/>
      <c r="G366" s="170" t="s">
        <v>185</v>
      </c>
      <c r="H366" s="169" t="s">
        <v>2761</v>
      </c>
      <c r="I366" s="171" t="s">
        <v>3581</v>
      </c>
      <c r="J366" s="87" t="s">
        <v>30</v>
      </c>
      <c r="K366" s="170"/>
      <c r="L366" s="170"/>
      <c r="M366" s="169" t="s">
        <v>188</v>
      </c>
      <c r="N366" s="169" t="s">
        <v>3713</v>
      </c>
      <c r="O366" s="170" t="s">
        <v>246</v>
      </c>
      <c r="P366" s="170" t="s">
        <v>246</v>
      </c>
      <c r="Q366" s="170"/>
      <c r="R366" s="170"/>
      <c r="S366" s="176">
        <v>43404</v>
      </c>
      <c r="T366" s="170"/>
      <c r="U366" s="170"/>
      <c r="V366" s="169">
        <v>2093.02</v>
      </c>
      <c r="W366" s="172"/>
      <c r="X366" s="169" t="s">
        <v>143</v>
      </c>
      <c r="Y366" s="173"/>
      <c r="Z366" s="172">
        <v>2093.02</v>
      </c>
      <c r="AA366" s="169" t="s">
        <v>39</v>
      </c>
      <c r="AB366" s="174"/>
    </row>
    <row r="367" spans="1:28" ht="15.75" customHeight="1" x14ac:dyDescent="0.2">
      <c r="A367" s="168"/>
      <c r="B367" s="169" t="s">
        <v>365</v>
      </c>
      <c r="C367" s="169" t="s">
        <v>894</v>
      </c>
      <c r="D367" s="170" t="s">
        <v>1714</v>
      </c>
      <c r="E367" s="170" t="s">
        <v>1907</v>
      </c>
      <c r="F367" s="170"/>
      <c r="G367" s="170" t="s">
        <v>185</v>
      </c>
      <c r="H367" s="169" t="s">
        <v>2762</v>
      </c>
      <c r="I367" s="171" t="s">
        <v>3581</v>
      </c>
      <c r="J367" s="87" t="s">
        <v>30</v>
      </c>
      <c r="K367" s="170"/>
      <c r="L367" s="170"/>
      <c r="M367" s="169" t="s">
        <v>184</v>
      </c>
      <c r="N367" s="169" t="s">
        <v>3932</v>
      </c>
      <c r="O367" s="170" t="s">
        <v>246</v>
      </c>
      <c r="P367" s="170" t="s">
        <v>246</v>
      </c>
      <c r="Q367" s="170"/>
      <c r="R367" s="170"/>
      <c r="S367" s="176">
        <v>43404</v>
      </c>
      <c r="T367" s="170"/>
      <c r="U367" s="170"/>
      <c r="V367" s="169">
        <v>2846.51</v>
      </c>
      <c r="W367" s="172"/>
      <c r="X367" s="169" t="s">
        <v>143</v>
      </c>
      <c r="Y367" s="173"/>
      <c r="Z367" s="172">
        <v>2846.51</v>
      </c>
      <c r="AA367" s="169" t="s">
        <v>39</v>
      </c>
      <c r="AB367" s="174"/>
    </row>
    <row r="368" spans="1:28" ht="15.75" customHeight="1" x14ac:dyDescent="0.2">
      <c r="A368" s="168"/>
      <c r="B368" s="169" t="s">
        <v>366</v>
      </c>
      <c r="C368" s="169" t="s">
        <v>895</v>
      </c>
      <c r="D368" s="170" t="s">
        <v>1714</v>
      </c>
      <c r="E368" s="170" t="s">
        <v>1902</v>
      </c>
      <c r="F368" s="170"/>
      <c r="G368" s="170" t="s">
        <v>246</v>
      </c>
      <c r="H368" s="169" t="s">
        <v>2763</v>
      </c>
      <c r="I368" s="171" t="s">
        <v>3581</v>
      </c>
      <c r="J368" s="87" t="s">
        <v>30</v>
      </c>
      <c r="K368" s="170"/>
      <c r="L368" s="170"/>
      <c r="M368" s="169" t="s">
        <v>184</v>
      </c>
      <c r="N368" s="169" t="s">
        <v>3933</v>
      </c>
      <c r="O368" s="170" t="s">
        <v>246</v>
      </c>
      <c r="P368" s="170" t="s">
        <v>246</v>
      </c>
      <c r="Q368" s="170"/>
      <c r="R368" s="170"/>
      <c r="S368" s="176">
        <v>43404</v>
      </c>
      <c r="T368" s="170"/>
      <c r="U368" s="170"/>
      <c r="V368" s="169">
        <v>2511.63</v>
      </c>
      <c r="W368" s="172"/>
      <c r="X368" s="169" t="s">
        <v>143</v>
      </c>
      <c r="Y368" s="173"/>
      <c r="Z368" s="172">
        <v>2511.63</v>
      </c>
      <c r="AA368" s="169" t="s">
        <v>39</v>
      </c>
      <c r="AB368" s="174"/>
    </row>
    <row r="369" spans="1:28" ht="15.75" customHeight="1" x14ac:dyDescent="0.2">
      <c r="A369" s="168"/>
      <c r="B369" s="169" t="s">
        <v>367</v>
      </c>
      <c r="C369" s="169" t="s">
        <v>896</v>
      </c>
      <c r="D369" s="170" t="s">
        <v>1714</v>
      </c>
      <c r="E369" s="170" t="s">
        <v>1907</v>
      </c>
      <c r="F369" s="170"/>
      <c r="G369" s="170" t="s">
        <v>185</v>
      </c>
      <c r="H369" s="169" t="s">
        <v>2764</v>
      </c>
      <c r="I369" s="171" t="s">
        <v>3581</v>
      </c>
      <c r="J369" s="87" t="s">
        <v>30</v>
      </c>
      <c r="K369" s="170"/>
      <c r="L369" s="170"/>
      <c r="M369" s="169" t="s">
        <v>184</v>
      </c>
      <c r="N369" s="169" t="s">
        <v>3932</v>
      </c>
      <c r="O369" s="170" t="s">
        <v>246</v>
      </c>
      <c r="P369" s="170" t="s">
        <v>246</v>
      </c>
      <c r="Q369" s="170"/>
      <c r="R369" s="170"/>
      <c r="S369" s="176">
        <v>43404</v>
      </c>
      <c r="T369" s="170"/>
      <c r="U369" s="170"/>
      <c r="V369" s="169">
        <v>2846.51</v>
      </c>
      <c r="W369" s="172"/>
      <c r="X369" s="169" t="s">
        <v>143</v>
      </c>
      <c r="Y369" s="173"/>
      <c r="Z369" s="172">
        <v>2846.51</v>
      </c>
      <c r="AA369" s="169" t="s">
        <v>39</v>
      </c>
      <c r="AB369" s="174"/>
    </row>
    <row r="370" spans="1:28" ht="15.75" customHeight="1" x14ac:dyDescent="0.2">
      <c r="A370" s="168"/>
      <c r="B370" s="169" t="s">
        <v>368</v>
      </c>
      <c r="C370" s="169" t="s">
        <v>897</v>
      </c>
      <c r="D370" s="170" t="s">
        <v>1714</v>
      </c>
      <c r="E370" s="170" t="s">
        <v>1893</v>
      </c>
      <c r="F370" s="170"/>
      <c r="G370" s="170" t="s">
        <v>185</v>
      </c>
      <c r="H370" s="169" t="s">
        <v>2765</v>
      </c>
      <c r="I370" s="171" t="s">
        <v>3592</v>
      </c>
      <c r="J370" s="87" t="s">
        <v>30</v>
      </c>
      <c r="K370" s="170"/>
      <c r="L370" s="170"/>
      <c r="M370" s="169" t="s">
        <v>184</v>
      </c>
      <c r="N370" s="169" t="s">
        <v>3934</v>
      </c>
      <c r="O370" s="170" t="s">
        <v>246</v>
      </c>
      <c r="P370" s="170" t="s">
        <v>246</v>
      </c>
      <c r="Q370" s="170"/>
      <c r="R370" s="170"/>
      <c r="S370" s="176">
        <v>43412</v>
      </c>
      <c r="T370" s="170"/>
      <c r="U370" s="170"/>
      <c r="V370" s="169">
        <v>4699.2299999999996</v>
      </c>
      <c r="W370" s="172"/>
      <c r="X370" s="169"/>
      <c r="Y370" s="173"/>
      <c r="Z370" s="172">
        <v>4699.2299999999996</v>
      </c>
      <c r="AA370" s="169" t="s">
        <v>39</v>
      </c>
      <c r="AB370" s="174"/>
    </row>
    <row r="371" spans="1:28" ht="15.75" customHeight="1" x14ac:dyDescent="0.2">
      <c r="A371" s="168"/>
      <c r="B371" s="169" t="s">
        <v>246</v>
      </c>
      <c r="C371" s="169" t="s">
        <v>898</v>
      </c>
      <c r="D371" s="170" t="s">
        <v>1714</v>
      </c>
      <c r="E371" s="170" t="s">
        <v>1933</v>
      </c>
      <c r="F371" s="170"/>
      <c r="G371" s="170" t="s">
        <v>185</v>
      </c>
      <c r="H371" s="169" t="s">
        <v>2766</v>
      </c>
      <c r="I371" s="171" t="s">
        <v>3601</v>
      </c>
      <c r="J371" s="87" t="s">
        <v>30</v>
      </c>
      <c r="K371" s="170"/>
      <c r="L371" s="170"/>
      <c r="M371" s="169" t="s">
        <v>188</v>
      </c>
      <c r="N371" s="169" t="s">
        <v>3677</v>
      </c>
      <c r="O371" s="170" t="s">
        <v>246</v>
      </c>
      <c r="P371" s="170" t="s">
        <v>246</v>
      </c>
      <c r="Q371" s="170"/>
      <c r="R371" s="170"/>
      <c r="S371" s="176">
        <v>43434</v>
      </c>
      <c r="T371" s="170"/>
      <c r="U371" s="170"/>
      <c r="V371" s="169">
        <v>2861.05</v>
      </c>
      <c r="W371" s="172"/>
      <c r="X371" s="169" t="s">
        <v>143</v>
      </c>
      <c r="Y371" s="173"/>
      <c r="Z371" s="172">
        <v>2861.05</v>
      </c>
      <c r="AA371" s="169" t="s">
        <v>39</v>
      </c>
      <c r="AB371" s="174"/>
    </row>
    <row r="372" spans="1:28" ht="15.75" customHeight="1" x14ac:dyDescent="0.2">
      <c r="A372" s="168"/>
      <c r="B372" s="169" t="s">
        <v>246</v>
      </c>
      <c r="C372" s="169" t="s">
        <v>899</v>
      </c>
      <c r="D372" s="170" t="s">
        <v>1714</v>
      </c>
      <c r="E372" s="170" t="s">
        <v>1992</v>
      </c>
      <c r="F372" s="170"/>
      <c r="G372" s="170" t="s">
        <v>185</v>
      </c>
      <c r="H372" s="169" t="s">
        <v>2767</v>
      </c>
      <c r="I372" s="171" t="s">
        <v>3594</v>
      </c>
      <c r="J372" s="87" t="s">
        <v>30</v>
      </c>
      <c r="K372" s="170"/>
      <c r="L372" s="170"/>
      <c r="M372" s="169" t="s">
        <v>188</v>
      </c>
      <c r="N372" s="169" t="s">
        <v>3845</v>
      </c>
      <c r="O372" s="170" t="s">
        <v>246</v>
      </c>
      <c r="P372" s="170" t="s">
        <v>246</v>
      </c>
      <c r="Q372" s="170"/>
      <c r="R372" s="170"/>
      <c r="S372" s="176">
        <v>43434</v>
      </c>
      <c r="T372" s="170"/>
      <c r="U372" s="170"/>
      <c r="V372" s="169">
        <v>1468.42</v>
      </c>
      <c r="W372" s="172"/>
      <c r="X372" s="169" t="s">
        <v>143</v>
      </c>
      <c r="Y372" s="173"/>
      <c r="Z372" s="172">
        <v>1468.42</v>
      </c>
      <c r="AA372" s="169" t="s">
        <v>39</v>
      </c>
      <c r="AB372" s="174"/>
    </row>
    <row r="373" spans="1:28" ht="15.75" customHeight="1" x14ac:dyDescent="0.2">
      <c r="A373" s="168"/>
      <c r="B373" s="169" t="s">
        <v>246</v>
      </c>
      <c r="C373" s="169" t="s">
        <v>900</v>
      </c>
      <c r="D373" s="170" t="s">
        <v>1714</v>
      </c>
      <c r="E373" s="170" t="s">
        <v>1880</v>
      </c>
      <c r="F373" s="170"/>
      <c r="G373" s="170" t="s">
        <v>185</v>
      </c>
      <c r="H373" s="169" t="s">
        <v>2768</v>
      </c>
      <c r="I373" s="171" t="s">
        <v>3594</v>
      </c>
      <c r="J373" s="87" t="s">
        <v>30</v>
      </c>
      <c r="K373" s="170"/>
      <c r="L373" s="170"/>
      <c r="M373" s="169" t="s">
        <v>188</v>
      </c>
      <c r="N373" s="169" t="s">
        <v>3819</v>
      </c>
      <c r="O373" s="170" t="s">
        <v>246</v>
      </c>
      <c r="P373" s="170" t="s">
        <v>246</v>
      </c>
      <c r="Q373" s="170"/>
      <c r="R373" s="170"/>
      <c r="S373" s="176">
        <v>43434</v>
      </c>
      <c r="T373" s="170"/>
      <c r="U373" s="170"/>
      <c r="V373" s="169">
        <v>2245.2600000000002</v>
      </c>
      <c r="W373" s="172"/>
      <c r="X373" s="169" t="s">
        <v>143</v>
      </c>
      <c r="Y373" s="173"/>
      <c r="Z373" s="172">
        <v>2245.2600000000002</v>
      </c>
      <c r="AA373" s="169" t="s">
        <v>39</v>
      </c>
      <c r="AB373" s="174"/>
    </row>
    <row r="374" spans="1:28" ht="15.75" customHeight="1" x14ac:dyDescent="0.2">
      <c r="A374" s="168"/>
      <c r="B374" s="169" t="s">
        <v>246</v>
      </c>
      <c r="C374" s="169" t="s">
        <v>901</v>
      </c>
      <c r="D374" s="170" t="s">
        <v>1714</v>
      </c>
      <c r="E374" s="170" t="s">
        <v>1993</v>
      </c>
      <c r="F374" s="170"/>
      <c r="G374" s="170" t="s">
        <v>185</v>
      </c>
      <c r="H374" s="169" t="s">
        <v>2769</v>
      </c>
      <c r="I374" s="171" t="s">
        <v>3592</v>
      </c>
      <c r="J374" s="87" t="s">
        <v>30</v>
      </c>
      <c r="K374" s="170"/>
      <c r="L374" s="170"/>
      <c r="M374" s="169" t="s">
        <v>188</v>
      </c>
      <c r="N374" s="169" t="s">
        <v>3935</v>
      </c>
      <c r="O374" s="170" t="s">
        <v>246</v>
      </c>
      <c r="P374" s="170" t="s">
        <v>246</v>
      </c>
      <c r="Q374" s="170"/>
      <c r="R374" s="170"/>
      <c r="S374" s="176">
        <v>43434</v>
      </c>
      <c r="T374" s="170"/>
      <c r="U374" s="170"/>
      <c r="V374" s="169">
        <v>1961.05</v>
      </c>
      <c r="W374" s="172"/>
      <c r="X374" s="169" t="s">
        <v>143</v>
      </c>
      <c r="Y374" s="173"/>
      <c r="Z374" s="172">
        <v>1961.05</v>
      </c>
      <c r="AA374" s="169" t="s">
        <v>39</v>
      </c>
      <c r="AB374" s="174"/>
    </row>
    <row r="375" spans="1:28" ht="15.75" customHeight="1" x14ac:dyDescent="0.2">
      <c r="A375" s="168"/>
      <c r="B375" s="169" t="s">
        <v>246</v>
      </c>
      <c r="C375" s="169" t="s">
        <v>902</v>
      </c>
      <c r="D375" s="170" t="s">
        <v>1714</v>
      </c>
      <c r="E375" s="170" t="s">
        <v>1880</v>
      </c>
      <c r="F375" s="170"/>
      <c r="G375" s="170" t="s">
        <v>185</v>
      </c>
      <c r="H375" s="169" t="s">
        <v>2770</v>
      </c>
      <c r="I375" s="171" t="s">
        <v>3581</v>
      </c>
      <c r="J375" s="87" t="s">
        <v>30</v>
      </c>
      <c r="K375" s="170"/>
      <c r="L375" s="170"/>
      <c r="M375" s="169" t="s">
        <v>188</v>
      </c>
      <c r="N375" s="169" t="s">
        <v>3936</v>
      </c>
      <c r="O375" s="170" t="s">
        <v>246</v>
      </c>
      <c r="P375" s="170" t="s">
        <v>246</v>
      </c>
      <c r="Q375" s="170"/>
      <c r="R375" s="170"/>
      <c r="S375" s="176">
        <v>43434</v>
      </c>
      <c r="T375" s="170"/>
      <c r="U375" s="170"/>
      <c r="V375" s="169">
        <v>2494.7399999999998</v>
      </c>
      <c r="W375" s="172"/>
      <c r="X375" s="169" t="s">
        <v>143</v>
      </c>
      <c r="Y375" s="173"/>
      <c r="Z375" s="172">
        <v>2494.7399999999998</v>
      </c>
      <c r="AA375" s="169" t="s">
        <v>39</v>
      </c>
      <c r="AB375" s="174"/>
    </row>
    <row r="376" spans="1:28" ht="15.75" customHeight="1" x14ac:dyDescent="0.2">
      <c r="A376" s="168"/>
      <c r="B376" s="169" t="s">
        <v>246</v>
      </c>
      <c r="C376" s="169" t="s">
        <v>903</v>
      </c>
      <c r="D376" s="170" t="s">
        <v>1714</v>
      </c>
      <c r="E376" s="170" t="s">
        <v>1994</v>
      </c>
      <c r="F376" s="170"/>
      <c r="G376" s="170" t="s">
        <v>185</v>
      </c>
      <c r="H376" s="169" t="s">
        <v>2771</v>
      </c>
      <c r="I376" s="171" t="s">
        <v>3592</v>
      </c>
      <c r="J376" s="87" t="s">
        <v>30</v>
      </c>
      <c r="K376" s="170"/>
      <c r="L376" s="170"/>
      <c r="M376" s="169" t="s">
        <v>188</v>
      </c>
      <c r="N376" s="169" t="s">
        <v>3937</v>
      </c>
      <c r="O376" s="170" t="s">
        <v>246</v>
      </c>
      <c r="P376" s="170" t="s">
        <v>246</v>
      </c>
      <c r="Q376" s="170"/>
      <c r="R376" s="170"/>
      <c r="S376" s="176">
        <v>43434</v>
      </c>
      <c r="T376" s="170"/>
      <c r="U376" s="170"/>
      <c r="V376" s="169">
        <v>1800</v>
      </c>
      <c r="W376" s="172"/>
      <c r="X376" s="169" t="s">
        <v>143</v>
      </c>
      <c r="Y376" s="173"/>
      <c r="Z376" s="172">
        <v>1800</v>
      </c>
      <c r="AA376" s="169" t="s">
        <v>39</v>
      </c>
      <c r="AB376" s="174"/>
    </row>
    <row r="377" spans="1:28" ht="15.75" customHeight="1" x14ac:dyDescent="0.2">
      <c r="A377" s="168"/>
      <c r="B377" s="169" t="s">
        <v>246</v>
      </c>
      <c r="C377" s="169" t="s">
        <v>904</v>
      </c>
      <c r="D377" s="170" t="s">
        <v>1714</v>
      </c>
      <c r="E377" s="170" t="s">
        <v>1995</v>
      </c>
      <c r="F377" s="170"/>
      <c r="G377" s="170" t="s">
        <v>185</v>
      </c>
      <c r="H377" s="169" t="s">
        <v>2772</v>
      </c>
      <c r="I377" s="171" t="s">
        <v>3592</v>
      </c>
      <c r="J377" s="87" t="s">
        <v>30</v>
      </c>
      <c r="K377" s="170"/>
      <c r="L377" s="170"/>
      <c r="M377" s="169" t="s">
        <v>188</v>
      </c>
      <c r="N377" s="169" t="s">
        <v>3662</v>
      </c>
      <c r="O377" s="170" t="s">
        <v>246</v>
      </c>
      <c r="P377" s="170" t="s">
        <v>246</v>
      </c>
      <c r="Q377" s="170"/>
      <c r="R377" s="170"/>
      <c r="S377" s="176">
        <v>43434</v>
      </c>
      <c r="T377" s="170"/>
      <c r="U377" s="170"/>
      <c r="V377" s="169">
        <v>3306.32</v>
      </c>
      <c r="W377" s="172"/>
      <c r="X377" s="169" t="s">
        <v>143</v>
      </c>
      <c r="Y377" s="173"/>
      <c r="Z377" s="172">
        <v>3306.32</v>
      </c>
      <c r="AA377" s="169" t="s">
        <v>39</v>
      </c>
      <c r="AB377" s="174"/>
    </row>
    <row r="378" spans="1:28" ht="15.75" customHeight="1" x14ac:dyDescent="0.2">
      <c r="A378" s="168"/>
      <c r="B378" s="169" t="s">
        <v>246</v>
      </c>
      <c r="C378" s="169" t="s">
        <v>905</v>
      </c>
      <c r="D378" s="170" t="s">
        <v>1714</v>
      </c>
      <c r="E378" s="170" t="s">
        <v>1996</v>
      </c>
      <c r="F378" s="170"/>
      <c r="G378" s="170" t="s">
        <v>185</v>
      </c>
      <c r="H378" s="169" t="s">
        <v>2773</v>
      </c>
      <c r="I378" s="171" t="s">
        <v>3592</v>
      </c>
      <c r="J378" s="87" t="s">
        <v>30</v>
      </c>
      <c r="K378" s="170"/>
      <c r="L378" s="170"/>
      <c r="M378" s="169" t="s">
        <v>190</v>
      </c>
      <c r="N378" s="169" t="s">
        <v>3938</v>
      </c>
      <c r="O378" s="170" t="s">
        <v>246</v>
      </c>
      <c r="P378" s="170" t="s">
        <v>246</v>
      </c>
      <c r="Q378" s="170"/>
      <c r="R378" s="170"/>
      <c r="S378" s="176">
        <v>43434</v>
      </c>
      <c r="T378" s="170"/>
      <c r="U378" s="170"/>
      <c r="V378" s="169">
        <v>2453.6799999999998</v>
      </c>
      <c r="W378" s="172"/>
      <c r="X378" s="169" t="s">
        <v>143</v>
      </c>
      <c r="Y378" s="173"/>
      <c r="Z378" s="172">
        <v>2453.6799999999998</v>
      </c>
      <c r="AA378" s="169" t="s">
        <v>39</v>
      </c>
      <c r="AB378" s="174"/>
    </row>
    <row r="379" spans="1:28" ht="15.75" customHeight="1" x14ac:dyDescent="0.2">
      <c r="A379" s="168"/>
      <c r="B379" s="169" t="s">
        <v>246</v>
      </c>
      <c r="C379" s="169" t="s">
        <v>906</v>
      </c>
      <c r="D379" s="170" t="s">
        <v>1714</v>
      </c>
      <c r="E379" s="170" t="s">
        <v>1997</v>
      </c>
      <c r="F379" s="170"/>
      <c r="G379" s="170" t="s">
        <v>185</v>
      </c>
      <c r="H379" s="169" t="s">
        <v>2774</v>
      </c>
      <c r="I379" s="171" t="s">
        <v>3592</v>
      </c>
      <c r="J379" s="87" t="s">
        <v>30</v>
      </c>
      <c r="K379" s="170"/>
      <c r="L379" s="170"/>
      <c r="M379" s="169" t="s">
        <v>188</v>
      </c>
      <c r="N379" s="169" t="s">
        <v>3818</v>
      </c>
      <c r="O379" s="170" t="s">
        <v>246</v>
      </c>
      <c r="P379" s="170" t="s">
        <v>246</v>
      </c>
      <c r="Q379" s="170"/>
      <c r="R379" s="170"/>
      <c r="S379" s="176">
        <v>43434</v>
      </c>
      <c r="T379" s="170"/>
      <c r="U379" s="170"/>
      <c r="V379" s="169">
        <v>2453.6799999999998</v>
      </c>
      <c r="W379" s="172"/>
      <c r="X379" s="169" t="s">
        <v>143</v>
      </c>
      <c r="Y379" s="173"/>
      <c r="Z379" s="172">
        <v>2453.6799999999998</v>
      </c>
      <c r="AA379" s="169" t="s">
        <v>39</v>
      </c>
      <c r="AB379" s="174"/>
    </row>
    <row r="380" spans="1:28" ht="15.75" customHeight="1" x14ac:dyDescent="0.2">
      <c r="A380" s="168"/>
      <c r="B380" s="169" t="s">
        <v>246</v>
      </c>
      <c r="C380" s="169" t="s">
        <v>907</v>
      </c>
      <c r="D380" s="170" t="s">
        <v>1714</v>
      </c>
      <c r="E380" s="170" t="s">
        <v>1902</v>
      </c>
      <c r="F380" s="170"/>
      <c r="G380" s="170" t="s">
        <v>185</v>
      </c>
      <c r="H380" s="169" t="s">
        <v>2775</v>
      </c>
      <c r="I380" s="171" t="s">
        <v>3594</v>
      </c>
      <c r="J380" s="87" t="s">
        <v>30</v>
      </c>
      <c r="K380" s="170"/>
      <c r="L380" s="170"/>
      <c r="M380" s="169" t="s">
        <v>3631</v>
      </c>
      <c r="N380" s="169" t="s">
        <v>3939</v>
      </c>
      <c r="O380" s="170" t="s">
        <v>246</v>
      </c>
      <c r="P380" s="170" t="s">
        <v>246</v>
      </c>
      <c r="Q380" s="170"/>
      <c r="R380" s="170"/>
      <c r="S380" s="176">
        <v>43462</v>
      </c>
      <c r="T380" s="170"/>
      <c r="U380" s="170"/>
      <c r="V380" s="169">
        <v>2453.6799999999998</v>
      </c>
      <c r="W380" s="172"/>
      <c r="X380" s="169" t="s">
        <v>143</v>
      </c>
      <c r="Y380" s="173"/>
      <c r="Z380" s="172">
        <v>2453.6799999999998</v>
      </c>
      <c r="AA380" s="169" t="s">
        <v>39</v>
      </c>
      <c r="AB380" s="174"/>
    </row>
    <row r="381" spans="1:28" ht="15.75" customHeight="1" x14ac:dyDescent="0.2">
      <c r="A381" s="168"/>
      <c r="B381" s="169" t="s">
        <v>246</v>
      </c>
      <c r="C381" s="169" t="s">
        <v>908</v>
      </c>
      <c r="D381" s="170" t="s">
        <v>1714</v>
      </c>
      <c r="E381" s="170" t="s">
        <v>1998</v>
      </c>
      <c r="F381" s="170"/>
      <c r="G381" s="170" t="s">
        <v>185</v>
      </c>
      <c r="H381" s="169" t="s">
        <v>2776</v>
      </c>
      <c r="I381" s="171" t="s">
        <v>3594</v>
      </c>
      <c r="J381" s="87" t="s">
        <v>30</v>
      </c>
      <c r="K381" s="170"/>
      <c r="L381" s="170"/>
      <c r="M381" s="169" t="s">
        <v>3635</v>
      </c>
      <c r="N381" s="169" t="s">
        <v>3940</v>
      </c>
      <c r="O381" s="170" t="s">
        <v>246</v>
      </c>
      <c r="P381" s="170" t="s">
        <v>246</v>
      </c>
      <c r="Q381" s="170"/>
      <c r="R381" s="170"/>
      <c r="S381" s="176">
        <v>43462</v>
      </c>
      <c r="T381" s="170"/>
      <c r="U381" s="170"/>
      <c r="V381" s="169">
        <v>1591.58</v>
      </c>
      <c r="W381" s="172"/>
      <c r="X381" s="169" t="s">
        <v>143</v>
      </c>
      <c r="Y381" s="173"/>
      <c r="Z381" s="172">
        <v>1591.58</v>
      </c>
      <c r="AA381" s="169" t="s">
        <v>39</v>
      </c>
      <c r="AB381" s="174"/>
    </row>
    <row r="382" spans="1:28" ht="15.75" customHeight="1" x14ac:dyDescent="0.2">
      <c r="A382" s="168"/>
      <c r="B382" s="169" t="s">
        <v>369</v>
      </c>
      <c r="C382" s="169" t="s">
        <v>909</v>
      </c>
      <c r="D382" s="170" t="s">
        <v>1714</v>
      </c>
      <c r="E382" s="170" t="s">
        <v>1999</v>
      </c>
      <c r="F382" s="170"/>
      <c r="G382" s="170" t="s">
        <v>185</v>
      </c>
      <c r="H382" s="169" t="s">
        <v>2777</v>
      </c>
      <c r="I382" s="171" t="s">
        <v>3594</v>
      </c>
      <c r="J382" s="87" t="s">
        <v>30</v>
      </c>
      <c r="K382" s="170"/>
      <c r="L382" s="170"/>
      <c r="M382" s="169" t="s">
        <v>3633</v>
      </c>
      <c r="N382" s="169" t="s">
        <v>3941</v>
      </c>
      <c r="O382" s="170" t="s">
        <v>246</v>
      </c>
      <c r="P382" s="170" t="s">
        <v>246</v>
      </c>
      <c r="Q382" s="170"/>
      <c r="R382" s="170"/>
      <c r="S382" s="176">
        <v>43462</v>
      </c>
      <c r="T382" s="170"/>
      <c r="U382" s="170"/>
      <c r="V382" s="169">
        <v>2861.05</v>
      </c>
      <c r="W382" s="172"/>
      <c r="X382" s="169" t="s">
        <v>143</v>
      </c>
      <c r="Y382" s="173"/>
      <c r="Z382" s="172">
        <v>2861.05</v>
      </c>
      <c r="AA382" s="169" t="s">
        <v>39</v>
      </c>
      <c r="AB382" s="174"/>
    </row>
    <row r="383" spans="1:28" ht="15.75" customHeight="1" x14ac:dyDescent="0.2">
      <c r="A383" s="168"/>
      <c r="B383" s="169" t="s">
        <v>370</v>
      </c>
      <c r="C383" s="169" t="s">
        <v>910</v>
      </c>
      <c r="D383" s="170" t="s">
        <v>1714</v>
      </c>
      <c r="E383" s="170" t="s">
        <v>2000</v>
      </c>
      <c r="F383" s="170"/>
      <c r="G383" s="170" t="s">
        <v>185</v>
      </c>
      <c r="H383" s="169" t="s">
        <v>2778</v>
      </c>
      <c r="I383" s="171" t="s">
        <v>3593</v>
      </c>
      <c r="J383" s="87" t="s">
        <v>30</v>
      </c>
      <c r="K383" s="170"/>
      <c r="L383" s="170"/>
      <c r="M383" s="169" t="s">
        <v>184</v>
      </c>
      <c r="N383" s="169" t="s">
        <v>3942</v>
      </c>
      <c r="O383" s="170" t="s">
        <v>246</v>
      </c>
      <c r="P383" s="170" t="s">
        <v>246</v>
      </c>
      <c r="Q383" s="170"/>
      <c r="R383" s="170"/>
      <c r="S383" s="176">
        <v>43462</v>
      </c>
      <c r="T383" s="170"/>
      <c r="U383" s="170"/>
      <c r="V383" s="169">
        <v>2122.11</v>
      </c>
      <c r="W383" s="172"/>
      <c r="X383" s="169" t="s">
        <v>143</v>
      </c>
      <c r="Y383" s="173"/>
      <c r="Z383" s="172">
        <v>2122.11</v>
      </c>
      <c r="AA383" s="169" t="s">
        <v>39</v>
      </c>
      <c r="AB383" s="174"/>
    </row>
    <row r="384" spans="1:28" ht="15.75" customHeight="1" x14ac:dyDescent="0.2">
      <c r="A384" s="168"/>
      <c r="B384" s="169" t="s">
        <v>246</v>
      </c>
      <c r="C384" s="169" t="s">
        <v>911</v>
      </c>
      <c r="D384" s="170" t="s">
        <v>1714</v>
      </c>
      <c r="E384" s="170" t="s">
        <v>1886</v>
      </c>
      <c r="F384" s="170"/>
      <c r="G384" s="170" t="s">
        <v>246</v>
      </c>
      <c r="H384" s="169" t="s">
        <v>2779</v>
      </c>
      <c r="I384" s="171" t="s">
        <v>3594</v>
      </c>
      <c r="J384" s="87" t="s">
        <v>30</v>
      </c>
      <c r="K384" s="170"/>
      <c r="L384" s="170"/>
      <c r="M384" s="169" t="s">
        <v>186</v>
      </c>
      <c r="N384" s="169" t="s">
        <v>3943</v>
      </c>
      <c r="O384" s="170" t="s">
        <v>246</v>
      </c>
      <c r="P384" s="170" t="s">
        <v>246</v>
      </c>
      <c r="Q384" s="170"/>
      <c r="R384" s="170"/>
      <c r="S384" s="176">
        <v>43462</v>
      </c>
      <c r="T384" s="170"/>
      <c r="U384" s="170"/>
      <c r="V384" s="169">
        <v>1591.58</v>
      </c>
      <c r="W384" s="172"/>
      <c r="X384" s="169" t="s">
        <v>143</v>
      </c>
      <c r="Y384" s="173"/>
      <c r="Z384" s="172">
        <v>1591.58</v>
      </c>
      <c r="AA384" s="169" t="s">
        <v>39</v>
      </c>
      <c r="AB384" s="174"/>
    </row>
    <row r="385" spans="1:28" ht="15.75" customHeight="1" x14ac:dyDescent="0.2">
      <c r="A385" s="168"/>
      <c r="B385" s="169"/>
      <c r="C385" s="169" t="s">
        <v>912</v>
      </c>
      <c r="D385" s="170" t="s">
        <v>1714</v>
      </c>
      <c r="E385" s="170" t="s">
        <v>2001</v>
      </c>
      <c r="F385" s="170"/>
      <c r="G385" s="170" t="s">
        <v>185</v>
      </c>
      <c r="H385" s="169" t="s">
        <v>2780</v>
      </c>
      <c r="I385" s="171" t="s">
        <v>3594</v>
      </c>
      <c r="J385" s="87" t="s">
        <v>30</v>
      </c>
      <c r="K385" s="170" t="s">
        <v>31</v>
      </c>
      <c r="L385" s="170"/>
      <c r="M385" s="169" t="s">
        <v>184</v>
      </c>
      <c r="N385" s="169" t="s">
        <v>3944</v>
      </c>
      <c r="O385" s="170" t="s">
        <v>33</v>
      </c>
      <c r="P385" s="170" t="s">
        <v>4455</v>
      </c>
      <c r="Q385" s="170"/>
      <c r="R385" s="170"/>
      <c r="S385" s="176">
        <v>43462</v>
      </c>
      <c r="T385" s="170"/>
      <c r="U385" s="170"/>
      <c r="V385" s="169">
        <v>2861.05</v>
      </c>
      <c r="W385" s="172"/>
      <c r="X385" s="169" t="s">
        <v>143</v>
      </c>
      <c r="Y385" s="173">
        <v>1430.52</v>
      </c>
      <c r="Z385" s="172">
        <v>1430.53</v>
      </c>
      <c r="AA385" s="169" t="s">
        <v>39</v>
      </c>
      <c r="AB385" s="174"/>
    </row>
    <row r="386" spans="1:28" ht="15.75" customHeight="1" x14ac:dyDescent="0.2">
      <c r="A386" s="168"/>
      <c r="B386" s="169" t="s">
        <v>371</v>
      </c>
      <c r="C386" s="169" t="s">
        <v>913</v>
      </c>
      <c r="D386" s="170" t="s">
        <v>1714</v>
      </c>
      <c r="E386" s="170" t="s">
        <v>2002</v>
      </c>
      <c r="F386" s="170"/>
      <c r="G386" s="170" t="s">
        <v>185</v>
      </c>
      <c r="H386" s="169" t="s">
        <v>2781</v>
      </c>
      <c r="I386" s="171" t="s">
        <v>3594</v>
      </c>
      <c r="J386" s="87" t="s">
        <v>30</v>
      </c>
      <c r="K386" s="170"/>
      <c r="L386" s="170"/>
      <c r="M386" s="169" t="s">
        <v>184</v>
      </c>
      <c r="N386" s="169" t="s">
        <v>3901</v>
      </c>
      <c r="O386" s="170" t="s">
        <v>246</v>
      </c>
      <c r="P386" s="170" t="s">
        <v>246</v>
      </c>
      <c r="Q386" s="170"/>
      <c r="R386" s="170"/>
      <c r="S386" s="176">
        <v>43462</v>
      </c>
      <c r="T386" s="170"/>
      <c r="U386" s="170"/>
      <c r="V386" s="169">
        <v>2775.79</v>
      </c>
      <c r="W386" s="172"/>
      <c r="X386" s="169" t="s">
        <v>143</v>
      </c>
      <c r="Y386" s="173"/>
      <c r="Z386" s="172">
        <v>2775.79</v>
      </c>
      <c r="AA386" s="169" t="s">
        <v>39</v>
      </c>
      <c r="AB386" s="174"/>
    </row>
    <row r="387" spans="1:28" ht="15.75" customHeight="1" x14ac:dyDescent="0.2">
      <c r="A387" s="168"/>
      <c r="B387" s="169" t="s">
        <v>246</v>
      </c>
      <c r="C387" s="169" t="s">
        <v>914</v>
      </c>
      <c r="D387" s="170" t="s">
        <v>1714</v>
      </c>
      <c r="E387" s="170" t="s">
        <v>1989</v>
      </c>
      <c r="F387" s="170"/>
      <c r="G387" s="170" t="s">
        <v>185</v>
      </c>
      <c r="H387" s="169" t="s">
        <v>2782</v>
      </c>
      <c r="I387" s="171" t="s">
        <v>3592</v>
      </c>
      <c r="J387" s="87" t="s">
        <v>30</v>
      </c>
      <c r="K387" s="170"/>
      <c r="L387" s="170"/>
      <c r="M387" s="169" t="s">
        <v>188</v>
      </c>
      <c r="N387" s="169" t="s">
        <v>3945</v>
      </c>
      <c r="O387" s="170" t="s">
        <v>246</v>
      </c>
      <c r="P387" s="170" t="s">
        <v>246</v>
      </c>
      <c r="Q387" s="170"/>
      <c r="R387" s="170"/>
      <c r="S387" s="176">
        <v>43462</v>
      </c>
      <c r="T387" s="170"/>
      <c r="U387" s="170"/>
      <c r="V387" s="169">
        <v>2046.32</v>
      </c>
      <c r="W387" s="172"/>
      <c r="X387" s="169" t="s">
        <v>143</v>
      </c>
      <c r="Y387" s="173"/>
      <c r="Z387" s="172">
        <v>2046.32</v>
      </c>
      <c r="AA387" s="169" t="s">
        <v>39</v>
      </c>
      <c r="AB387" s="174"/>
    </row>
    <row r="388" spans="1:28" ht="15.75" customHeight="1" x14ac:dyDescent="0.2">
      <c r="A388" s="168"/>
      <c r="B388" s="169" t="s">
        <v>246</v>
      </c>
      <c r="C388" s="169" t="s">
        <v>915</v>
      </c>
      <c r="D388" s="170" t="s">
        <v>1714</v>
      </c>
      <c r="E388" s="170" t="s">
        <v>2003</v>
      </c>
      <c r="F388" s="170"/>
      <c r="G388" s="170" t="s">
        <v>185</v>
      </c>
      <c r="H388" s="169" t="s">
        <v>2783</v>
      </c>
      <c r="I388" s="171" t="s">
        <v>3594</v>
      </c>
      <c r="J388" s="87" t="s">
        <v>30</v>
      </c>
      <c r="K388" s="170"/>
      <c r="L388" s="170"/>
      <c r="M388" s="169" t="s">
        <v>188</v>
      </c>
      <c r="N388" s="169" t="s">
        <v>3936</v>
      </c>
      <c r="O388" s="170" t="s">
        <v>246</v>
      </c>
      <c r="P388" s="170" t="s">
        <v>246</v>
      </c>
      <c r="Q388" s="170"/>
      <c r="R388" s="170"/>
      <c r="S388" s="176">
        <v>43462</v>
      </c>
      <c r="T388" s="170"/>
      <c r="U388" s="170"/>
      <c r="V388" s="169">
        <v>2576.84</v>
      </c>
      <c r="W388" s="172"/>
      <c r="X388" s="169" t="s">
        <v>143</v>
      </c>
      <c r="Y388" s="173"/>
      <c r="Z388" s="172">
        <v>2576.84</v>
      </c>
      <c r="AA388" s="169" t="s">
        <v>39</v>
      </c>
      <c r="AB388" s="174"/>
    </row>
    <row r="389" spans="1:28" ht="15.75" customHeight="1" x14ac:dyDescent="0.2">
      <c r="A389" s="168"/>
      <c r="B389" s="169" t="s">
        <v>246</v>
      </c>
      <c r="C389" s="169" t="s">
        <v>916</v>
      </c>
      <c r="D389" s="170" t="s">
        <v>1714</v>
      </c>
      <c r="E389" s="170" t="s">
        <v>2004</v>
      </c>
      <c r="F389" s="170"/>
      <c r="G389" s="170" t="s">
        <v>185</v>
      </c>
      <c r="H389" s="169" t="s">
        <v>2784</v>
      </c>
      <c r="I389" s="171" t="s">
        <v>3594</v>
      </c>
      <c r="J389" s="87" t="s">
        <v>30</v>
      </c>
      <c r="K389" s="170"/>
      <c r="L389" s="170"/>
      <c r="M389" s="169" t="s">
        <v>188</v>
      </c>
      <c r="N389" s="169" t="s">
        <v>3946</v>
      </c>
      <c r="O389" s="170" t="s">
        <v>246</v>
      </c>
      <c r="P389" s="170" t="s">
        <v>246</v>
      </c>
      <c r="Q389" s="170"/>
      <c r="R389" s="170"/>
      <c r="S389" s="176">
        <v>43462</v>
      </c>
      <c r="T389" s="170"/>
      <c r="U389" s="170"/>
      <c r="V389" s="169">
        <v>2700</v>
      </c>
      <c r="W389" s="172"/>
      <c r="X389" s="169" t="s">
        <v>143</v>
      </c>
      <c r="Y389" s="173"/>
      <c r="Z389" s="172">
        <v>2700</v>
      </c>
      <c r="AA389" s="169" t="s">
        <v>39</v>
      </c>
      <c r="AB389" s="174"/>
    </row>
    <row r="390" spans="1:28" ht="15.75" customHeight="1" x14ac:dyDescent="0.2">
      <c r="A390" s="168"/>
      <c r="B390" s="169" t="s">
        <v>372</v>
      </c>
      <c r="C390" s="169" t="s">
        <v>917</v>
      </c>
      <c r="D390" s="170" t="s">
        <v>1714</v>
      </c>
      <c r="E390" s="170" t="s">
        <v>1875</v>
      </c>
      <c r="F390" s="170"/>
      <c r="G390" s="170" t="s">
        <v>185</v>
      </c>
      <c r="H390" s="169" t="s">
        <v>2785</v>
      </c>
      <c r="I390" s="171" t="s">
        <v>3593</v>
      </c>
      <c r="J390" s="87" t="s">
        <v>30</v>
      </c>
      <c r="K390" s="170" t="s">
        <v>31</v>
      </c>
      <c r="L390" s="170"/>
      <c r="M390" s="169" t="s">
        <v>184</v>
      </c>
      <c r="N390" s="169" t="s">
        <v>3947</v>
      </c>
      <c r="O390" s="170" t="s">
        <v>33</v>
      </c>
      <c r="P390" s="170" t="s">
        <v>4456</v>
      </c>
      <c r="Q390" s="170"/>
      <c r="R390" s="170"/>
      <c r="S390" s="176">
        <v>43482</v>
      </c>
      <c r="T390" s="170"/>
      <c r="U390" s="170"/>
      <c r="V390" s="169">
        <v>3888.8</v>
      </c>
      <c r="W390" s="172"/>
      <c r="X390" s="169"/>
      <c r="Y390" s="173">
        <v>1944.4</v>
      </c>
      <c r="Z390" s="172">
        <v>1944.4</v>
      </c>
      <c r="AA390" s="169" t="s">
        <v>39</v>
      </c>
      <c r="AB390" s="174"/>
    </row>
    <row r="391" spans="1:28" ht="15.75" customHeight="1" x14ac:dyDescent="0.2">
      <c r="A391" s="168"/>
      <c r="B391" s="169" t="s">
        <v>373</v>
      </c>
      <c r="C391" s="169" t="s">
        <v>918</v>
      </c>
      <c r="D391" s="170" t="s">
        <v>1714</v>
      </c>
      <c r="E391" s="170" t="s">
        <v>2005</v>
      </c>
      <c r="F391" s="170"/>
      <c r="G391" s="170" t="s">
        <v>185</v>
      </c>
      <c r="H391" s="169" t="s">
        <v>2786</v>
      </c>
      <c r="I391" s="171" t="s">
        <v>3593</v>
      </c>
      <c r="J391" s="87" t="s">
        <v>30</v>
      </c>
      <c r="K391" s="170"/>
      <c r="L391" s="170"/>
      <c r="M391" s="169" t="s">
        <v>184</v>
      </c>
      <c r="N391" s="169" t="s">
        <v>3948</v>
      </c>
      <c r="O391" s="170" t="s">
        <v>246</v>
      </c>
      <c r="P391" s="170" t="s">
        <v>246</v>
      </c>
      <c r="Q391" s="170"/>
      <c r="R391" s="170"/>
      <c r="S391" s="176">
        <v>43482</v>
      </c>
      <c r="T391" s="170"/>
      <c r="U391" s="170"/>
      <c r="V391" s="169">
        <v>4042.18</v>
      </c>
      <c r="W391" s="172"/>
      <c r="X391" s="169"/>
      <c r="Y391" s="173"/>
      <c r="Z391" s="172">
        <v>4042.18</v>
      </c>
      <c r="AA391" s="169" t="s">
        <v>39</v>
      </c>
      <c r="AB391" s="174"/>
    </row>
    <row r="392" spans="1:28" ht="15.75" customHeight="1" x14ac:dyDescent="0.2">
      <c r="A392" s="168"/>
      <c r="B392" s="169" t="s">
        <v>374</v>
      </c>
      <c r="C392" s="169" t="s">
        <v>919</v>
      </c>
      <c r="D392" s="170" t="s">
        <v>1714</v>
      </c>
      <c r="E392" s="170" t="s">
        <v>2005</v>
      </c>
      <c r="F392" s="170"/>
      <c r="G392" s="170" t="s">
        <v>185</v>
      </c>
      <c r="H392" s="169" t="s">
        <v>2787</v>
      </c>
      <c r="I392" s="171" t="s">
        <v>3597</v>
      </c>
      <c r="J392" s="87" t="s">
        <v>30</v>
      </c>
      <c r="K392" s="170"/>
      <c r="L392" s="170"/>
      <c r="M392" s="169" t="s">
        <v>3633</v>
      </c>
      <c r="N392" s="169" t="s">
        <v>3949</v>
      </c>
      <c r="O392" s="170" t="s">
        <v>246</v>
      </c>
      <c r="P392" s="170" t="s">
        <v>246</v>
      </c>
      <c r="Q392" s="170"/>
      <c r="R392" s="170"/>
      <c r="S392" s="176">
        <v>43489</v>
      </c>
      <c r="T392" s="170"/>
      <c r="U392" s="170"/>
      <c r="V392" s="169">
        <v>3963.02</v>
      </c>
      <c r="W392" s="172"/>
      <c r="X392" s="169"/>
      <c r="Y392" s="173"/>
      <c r="Z392" s="172">
        <v>3963.02</v>
      </c>
      <c r="AA392" s="169" t="s">
        <v>39</v>
      </c>
      <c r="AB392" s="174"/>
    </row>
    <row r="393" spans="1:28" ht="15.75" customHeight="1" x14ac:dyDescent="0.2">
      <c r="A393" s="168"/>
      <c r="B393" s="169" t="s">
        <v>375</v>
      </c>
      <c r="C393" s="169" t="s">
        <v>920</v>
      </c>
      <c r="D393" s="170" t="s">
        <v>1714</v>
      </c>
      <c r="E393" s="170" t="s">
        <v>1902</v>
      </c>
      <c r="F393" s="170"/>
      <c r="G393" s="170" t="s">
        <v>185</v>
      </c>
      <c r="H393" s="169" t="s">
        <v>2788</v>
      </c>
      <c r="I393" s="171" t="s">
        <v>3594</v>
      </c>
      <c r="J393" s="87" t="s">
        <v>30</v>
      </c>
      <c r="K393" s="170" t="s">
        <v>31</v>
      </c>
      <c r="L393" s="170"/>
      <c r="M393" s="169" t="s">
        <v>3631</v>
      </c>
      <c r="N393" s="169" t="s">
        <v>3950</v>
      </c>
      <c r="O393" s="170" t="s">
        <v>37</v>
      </c>
      <c r="P393" s="170" t="s">
        <v>4434</v>
      </c>
      <c r="Q393" s="170"/>
      <c r="R393" s="170"/>
      <c r="S393" s="176">
        <v>43496</v>
      </c>
      <c r="T393" s="170"/>
      <c r="U393" s="170"/>
      <c r="V393" s="169">
        <v>2475.4</v>
      </c>
      <c r="W393" s="172"/>
      <c r="X393" s="169" t="s">
        <v>143</v>
      </c>
      <c r="Y393" s="173">
        <v>1237.7</v>
      </c>
      <c r="Z393" s="172">
        <v>1237.7</v>
      </c>
      <c r="AA393" s="169" t="s">
        <v>39</v>
      </c>
      <c r="AB393" s="174"/>
    </row>
    <row r="394" spans="1:28" ht="15.75" customHeight="1" x14ac:dyDescent="0.2">
      <c r="A394" s="168"/>
      <c r="B394" s="169" t="s">
        <v>246</v>
      </c>
      <c r="C394" s="169" t="s">
        <v>921</v>
      </c>
      <c r="D394" s="170" t="s">
        <v>1714</v>
      </c>
      <c r="E394" s="170" t="s">
        <v>2006</v>
      </c>
      <c r="F394" s="170"/>
      <c r="G394" s="170" t="s">
        <v>185</v>
      </c>
      <c r="H394" s="169" t="s">
        <v>2789</v>
      </c>
      <c r="I394" s="171" t="s">
        <v>3593</v>
      </c>
      <c r="J394" s="87" t="s">
        <v>30</v>
      </c>
      <c r="K394" s="170"/>
      <c r="L394" s="170"/>
      <c r="M394" s="169" t="s">
        <v>3637</v>
      </c>
      <c r="N394" s="169" t="s">
        <v>3951</v>
      </c>
      <c r="O394" s="170" t="s">
        <v>246</v>
      </c>
      <c r="P394" s="170" t="s">
        <v>246</v>
      </c>
      <c r="Q394" s="170"/>
      <c r="R394" s="170"/>
      <c r="S394" s="176">
        <v>43496</v>
      </c>
      <c r="T394" s="170"/>
      <c r="U394" s="170"/>
      <c r="V394" s="169">
        <v>1481.42</v>
      </c>
      <c r="W394" s="172"/>
      <c r="X394" s="169" t="s">
        <v>143</v>
      </c>
      <c r="Y394" s="173"/>
      <c r="Z394" s="172">
        <v>1481.42</v>
      </c>
      <c r="AA394" s="169" t="s">
        <v>39</v>
      </c>
      <c r="AB394" s="174"/>
    </row>
    <row r="395" spans="1:28" ht="15.75" customHeight="1" x14ac:dyDescent="0.2">
      <c r="A395" s="168"/>
      <c r="B395" s="169" t="s">
        <v>246</v>
      </c>
      <c r="C395" s="169" t="s">
        <v>922</v>
      </c>
      <c r="D395" s="170" t="s">
        <v>1714</v>
      </c>
      <c r="E395" s="170" t="s">
        <v>1965</v>
      </c>
      <c r="F395" s="170"/>
      <c r="G395" s="170" t="s">
        <v>185</v>
      </c>
      <c r="H395" s="169" t="s">
        <v>2790</v>
      </c>
      <c r="I395" s="171" t="s">
        <v>3610</v>
      </c>
      <c r="J395" s="87" t="s">
        <v>30</v>
      </c>
      <c r="K395" s="170"/>
      <c r="L395" s="170"/>
      <c r="M395" s="169" t="s">
        <v>188</v>
      </c>
      <c r="N395" s="169" t="s">
        <v>3952</v>
      </c>
      <c r="O395" s="170" t="s">
        <v>246</v>
      </c>
      <c r="P395" s="170" t="s">
        <v>246</v>
      </c>
      <c r="Q395" s="170"/>
      <c r="R395" s="170"/>
      <c r="S395" s="176">
        <v>43496</v>
      </c>
      <c r="T395" s="170"/>
      <c r="U395" s="170"/>
      <c r="V395" s="169">
        <v>1815.93</v>
      </c>
      <c r="W395" s="172"/>
      <c r="X395" s="169" t="s">
        <v>143</v>
      </c>
      <c r="Y395" s="173"/>
      <c r="Z395" s="172">
        <v>1815.93</v>
      </c>
      <c r="AA395" s="169" t="s">
        <v>39</v>
      </c>
      <c r="AB395" s="174"/>
    </row>
    <row r="396" spans="1:28" ht="15.75" customHeight="1" x14ac:dyDescent="0.2">
      <c r="A396" s="168"/>
      <c r="B396" s="169" t="s">
        <v>376</v>
      </c>
      <c r="C396" s="169" t="s">
        <v>923</v>
      </c>
      <c r="D396" s="170" t="s">
        <v>1714</v>
      </c>
      <c r="E396" s="170" t="s">
        <v>2007</v>
      </c>
      <c r="F396" s="170"/>
      <c r="G396" s="170" t="s">
        <v>185</v>
      </c>
      <c r="H396" s="169" t="s">
        <v>2791</v>
      </c>
      <c r="I396" s="171" t="s">
        <v>3599</v>
      </c>
      <c r="J396" s="87" t="s">
        <v>30</v>
      </c>
      <c r="K396" s="170" t="s">
        <v>31</v>
      </c>
      <c r="L396" s="170"/>
      <c r="M396" s="169" t="s">
        <v>184</v>
      </c>
      <c r="N396" s="169" t="s">
        <v>3729</v>
      </c>
      <c r="O396" s="170" t="s">
        <v>37</v>
      </c>
      <c r="P396" s="170" t="s">
        <v>4419</v>
      </c>
      <c r="Q396" s="170"/>
      <c r="R396" s="170"/>
      <c r="S396" s="176">
        <v>43496</v>
      </c>
      <c r="T396" s="170"/>
      <c r="U396" s="170"/>
      <c r="V396" s="169">
        <v>1643.89</v>
      </c>
      <c r="W396" s="172"/>
      <c r="X396" s="169" t="s">
        <v>143</v>
      </c>
      <c r="Y396" s="173">
        <v>821.94</v>
      </c>
      <c r="Z396" s="172">
        <v>821.95</v>
      </c>
      <c r="AA396" s="169" t="s">
        <v>39</v>
      </c>
      <c r="AB396" s="174"/>
    </row>
    <row r="397" spans="1:28" ht="15.75" customHeight="1" x14ac:dyDescent="0.2">
      <c r="A397" s="168"/>
      <c r="B397" s="169" t="s">
        <v>246</v>
      </c>
      <c r="C397" s="169" t="s">
        <v>924</v>
      </c>
      <c r="D397" s="170" t="s">
        <v>1714</v>
      </c>
      <c r="E397" s="170" t="s">
        <v>2008</v>
      </c>
      <c r="F397" s="170"/>
      <c r="G397" s="170" t="s">
        <v>185</v>
      </c>
      <c r="H397" s="169" t="s">
        <v>2792</v>
      </c>
      <c r="I397" s="171" t="s">
        <v>3599</v>
      </c>
      <c r="J397" s="87" t="s">
        <v>30</v>
      </c>
      <c r="K397" s="170"/>
      <c r="L397" s="170"/>
      <c r="M397" s="169" t="s">
        <v>188</v>
      </c>
      <c r="N397" s="169" t="s">
        <v>3953</v>
      </c>
      <c r="O397" s="170" t="s">
        <v>246</v>
      </c>
      <c r="P397" s="170" t="s">
        <v>246</v>
      </c>
      <c r="Q397" s="170"/>
      <c r="R397" s="170"/>
      <c r="S397" s="176">
        <v>43496</v>
      </c>
      <c r="T397" s="170"/>
      <c r="U397" s="170"/>
      <c r="V397" s="169">
        <v>1978.41</v>
      </c>
      <c r="W397" s="172"/>
      <c r="X397" s="169" t="s">
        <v>143</v>
      </c>
      <c r="Y397" s="173"/>
      <c r="Z397" s="172">
        <v>1978.41</v>
      </c>
      <c r="AA397" s="169" t="s">
        <v>39</v>
      </c>
      <c r="AB397" s="174"/>
    </row>
    <row r="398" spans="1:28" ht="15.75" customHeight="1" x14ac:dyDescent="0.2">
      <c r="A398" s="168"/>
      <c r="B398" s="169" t="s">
        <v>246</v>
      </c>
      <c r="C398" s="169" t="s">
        <v>925</v>
      </c>
      <c r="D398" s="170" t="s">
        <v>1714</v>
      </c>
      <c r="E398" s="170" t="s">
        <v>1889</v>
      </c>
      <c r="F398" s="170"/>
      <c r="G398" s="170" t="s">
        <v>185</v>
      </c>
      <c r="H398" s="169" t="s">
        <v>2793</v>
      </c>
      <c r="I398" s="171" t="s">
        <v>3599</v>
      </c>
      <c r="J398" s="87" t="s">
        <v>30</v>
      </c>
      <c r="K398" s="170"/>
      <c r="L398" s="170"/>
      <c r="M398" s="169" t="s">
        <v>188</v>
      </c>
      <c r="N398" s="169" t="s">
        <v>3819</v>
      </c>
      <c r="O398" s="170" t="s">
        <v>246</v>
      </c>
      <c r="P398" s="170" t="s">
        <v>246</v>
      </c>
      <c r="Q398" s="170"/>
      <c r="R398" s="170"/>
      <c r="S398" s="176">
        <v>43496</v>
      </c>
      <c r="T398" s="170"/>
      <c r="U398" s="170"/>
      <c r="V398" s="169">
        <v>3173.1</v>
      </c>
      <c r="W398" s="172"/>
      <c r="X398" s="169" t="s">
        <v>143</v>
      </c>
      <c r="Y398" s="173"/>
      <c r="Z398" s="172">
        <v>3173.1</v>
      </c>
      <c r="AA398" s="169" t="s">
        <v>39</v>
      </c>
      <c r="AB398" s="174"/>
    </row>
    <row r="399" spans="1:28" ht="15.75" customHeight="1" x14ac:dyDescent="0.2">
      <c r="A399" s="168"/>
      <c r="B399" s="169"/>
      <c r="C399" s="169" t="s">
        <v>926</v>
      </c>
      <c r="D399" s="170" t="s">
        <v>1714</v>
      </c>
      <c r="E399" s="170" t="s">
        <v>1912</v>
      </c>
      <c r="F399" s="170"/>
      <c r="G399" s="170" t="s">
        <v>185</v>
      </c>
      <c r="H399" s="169" t="s">
        <v>2794</v>
      </c>
      <c r="I399" s="171" t="s">
        <v>3593</v>
      </c>
      <c r="J399" s="87" t="s">
        <v>30</v>
      </c>
      <c r="K399" s="170"/>
      <c r="L399" s="170"/>
      <c r="M399" s="169" t="s">
        <v>188</v>
      </c>
      <c r="N399" s="169" t="s">
        <v>3954</v>
      </c>
      <c r="O399" s="170" t="s">
        <v>37</v>
      </c>
      <c r="P399" s="170" t="s">
        <v>4457</v>
      </c>
      <c r="Q399" s="170"/>
      <c r="R399" s="170"/>
      <c r="S399" s="176">
        <v>43496</v>
      </c>
      <c r="T399" s="170"/>
      <c r="U399" s="170"/>
      <c r="V399" s="169">
        <v>2800.35</v>
      </c>
      <c r="W399" s="172"/>
      <c r="X399" s="169" t="s">
        <v>143</v>
      </c>
      <c r="Y399" s="173"/>
      <c r="Z399" s="172">
        <v>2800.35</v>
      </c>
      <c r="AA399" s="169" t="s">
        <v>39</v>
      </c>
      <c r="AB399" s="174"/>
    </row>
    <row r="400" spans="1:28" ht="15.75" customHeight="1" x14ac:dyDescent="0.2">
      <c r="A400" s="168"/>
      <c r="B400" s="169" t="s">
        <v>377</v>
      </c>
      <c r="C400" s="169" t="s">
        <v>927</v>
      </c>
      <c r="D400" s="170" t="s">
        <v>1714</v>
      </c>
      <c r="E400" s="170" t="s">
        <v>2009</v>
      </c>
      <c r="F400" s="170"/>
      <c r="G400" s="170" t="s">
        <v>185</v>
      </c>
      <c r="H400" s="169" t="s">
        <v>2795</v>
      </c>
      <c r="I400" s="171" t="s">
        <v>3597</v>
      </c>
      <c r="J400" s="87" t="s">
        <v>30</v>
      </c>
      <c r="K400" s="170"/>
      <c r="L400" s="170"/>
      <c r="M400" s="169" t="s">
        <v>184</v>
      </c>
      <c r="N400" s="169" t="s">
        <v>3955</v>
      </c>
      <c r="O400" s="170" t="s">
        <v>246</v>
      </c>
      <c r="P400" s="170" t="s">
        <v>246</v>
      </c>
      <c r="Q400" s="170"/>
      <c r="R400" s="170"/>
      <c r="S400" s="176">
        <v>43496</v>
      </c>
      <c r="T400" s="170"/>
      <c r="U400" s="170"/>
      <c r="V400" s="169">
        <v>3917.66</v>
      </c>
      <c r="W400" s="172"/>
      <c r="X400" s="169"/>
      <c r="Y400" s="173"/>
      <c r="Z400" s="172">
        <v>3917.66</v>
      </c>
      <c r="AA400" s="169" t="s">
        <v>39</v>
      </c>
      <c r="AB400" s="174"/>
    </row>
    <row r="401" spans="1:28" ht="15.75" customHeight="1" x14ac:dyDescent="0.2">
      <c r="A401" s="168"/>
      <c r="B401" s="169" t="s">
        <v>246</v>
      </c>
      <c r="C401" s="169" t="s">
        <v>928</v>
      </c>
      <c r="D401" s="170" t="s">
        <v>1714</v>
      </c>
      <c r="E401" s="170" t="s">
        <v>2010</v>
      </c>
      <c r="F401" s="170"/>
      <c r="G401" s="170" t="s">
        <v>185</v>
      </c>
      <c r="H401" s="169" t="s">
        <v>2796</v>
      </c>
      <c r="I401" s="171" t="s">
        <v>3594</v>
      </c>
      <c r="J401" s="87" t="s">
        <v>30</v>
      </c>
      <c r="K401" s="170"/>
      <c r="L401" s="170"/>
      <c r="M401" s="169" t="s">
        <v>32</v>
      </c>
      <c r="N401" s="169" t="s">
        <v>3956</v>
      </c>
      <c r="O401" s="170" t="s">
        <v>246</v>
      </c>
      <c r="P401" s="170" t="s">
        <v>246</v>
      </c>
      <c r="Q401" s="170"/>
      <c r="R401" s="170"/>
      <c r="S401" s="176">
        <v>43496</v>
      </c>
      <c r="T401" s="170"/>
      <c r="U401" s="170"/>
      <c r="V401" s="169">
        <v>3173.1</v>
      </c>
      <c r="W401" s="172"/>
      <c r="X401" s="169" t="s">
        <v>143</v>
      </c>
      <c r="Y401" s="173"/>
      <c r="Z401" s="172">
        <v>3173.1</v>
      </c>
      <c r="AA401" s="169" t="s">
        <v>39</v>
      </c>
      <c r="AB401" s="174"/>
    </row>
    <row r="402" spans="1:28" ht="15.75" customHeight="1" x14ac:dyDescent="0.2">
      <c r="A402" s="168"/>
      <c r="B402" s="169"/>
      <c r="C402" s="169" t="s">
        <v>929</v>
      </c>
      <c r="D402" s="170" t="s">
        <v>1714</v>
      </c>
      <c r="E402" s="170" t="s">
        <v>1935</v>
      </c>
      <c r="F402" s="170"/>
      <c r="G402" s="170" t="s">
        <v>185</v>
      </c>
      <c r="H402" s="169" t="s">
        <v>2797</v>
      </c>
      <c r="I402" s="171" t="s">
        <v>3593</v>
      </c>
      <c r="J402" s="87" t="s">
        <v>30</v>
      </c>
      <c r="K402" s="170" t="s">
        <v>31</v>
      </c>
      <c r="L402" s="170"/>
      <c r="M402" s="169" t="s">
        <v>188</v>
      </c>
      <c r="N402" s="169" t="s">
        <v>3957</v>
      </c>
      <c r="O402" s="170" t="s">
        <v>37</v>
      </c>
      <c r="P402" s="170" t="s">
        <v>4458</v>
      </c>
      <c r="Q402" s="170"/>
      <c r="R402" s="170"/>
      <c r="S402" s="176">
        <v>43496</v>
      </c>
      <c r="T402" s="170"/>
      <c r="U402" s="170"/>
      <c r="V402" s="169">
        <v>2551.86</v>
      </c>
      <c r="W402" s="172"/>
      <c r="X402" s="169" t="s">
        <v>143</v>
      </c>
      <c r="Y402" s="173">
        <v>1275.93</v>
      </c>
      <c r="Z402" s="172">
        <v>1275.93</v>
      </c>
      <c r="AA402" s="169" t="s">
        <v>39</v>
      </c>
      <c r="AB402" s="174"/>
    </row>
    <row r="403" spans="1:28" ht="15.75" customHeight="1" x14ac:dyDescent="0.2">
      <c r="A403" s="168"/>
      <c r="B403" s="169" t="s">
        <v>246</v>
      </c>
      <c r="C403" s="169" t="s">
        <v>930</v>
      </c>
      <c r="D403" s="170" t="s">
        <v>1714</v>
      </c>
      <c r="E403" s="170" t="s">
        <v>2011</v>
      </c>
      <c r="F403" s="170"/>
      <c r="G403" s="170" t="s">
        <v>185</v>
      </c>
      <c r="H403" s="169" t="s">
        <v>2798</v>
      </c>
      <c r="I403" s="171" t="s">
        <v>3593</v>
      </c>
      <c r="J403" s="87" t="s">
        <v>30</v>
      </c>
      <c r="K403" s="170"/>
      <c r="L403" s="170"/>
      <c r="M403" s="169" t="s">
        <v>32</v>
      </c>
      <c r="N403" s="169" t="s">
        <v>3958</v>
      </c>
      <c r="O403" s="170" t="s">
        <v>246</v>
      </c>
      <c r="P403" s="170" t="s">
        <v>246</v>
      </c>
      <c r="Q403" s="170"/>
      <c r="R403" s="170"/>
      <c r="S403" s="176">
        <v>43496</v>
      </c>
      <c r="T403" s="170"/>
      <c r="U403" s="170"/>
      <c r="V403" s="169">
        <v>907.96</v>
      </c>
      <c r="W403" s="172"/>
      <c r="X403" s="169" t="s">
        <v>143</v>
      </c>
      <c r="Y403" s="173"/>
      <c r="Z403" s="172">
        <v>907.96</v>
      </c>
      <c r="AA403" s="169" t="s">
        <v>39</v>
      </c>
      <c r="AB403" s="174"/>
    </row>
    <row r="404" spans="1:28" ht="15.75" customHeight="1" x14ac:dyDescent="0.2">
      <c r="A404" s="168"/>
      <c r="B404" s="169" t="s">
        <v>246</v>
      </c>
      <c r="C404" s="169" t="s">
        <v>931</v>
      </c>
      <c r="D404" s="170" t="s">
        <v>1714</v>
      </c>
      <c r="E404" s="170" t="s">
        <v>1920</v>
      </c>
      <c r="F404" s="170"/>
      <c r="G404" s="170" t="s">
        <v>185</v>
      </c>
      <c r="H404" s="169" t="s">
        <v>2799</v>
      </c>
      <c r="I404" s="171" t="s">
        <v>246</v>
      </c>
      <c r="J404" s="87" t="s">
        <v>30</v>
      </c>
      <c r="K404" s="170"/>
      <c r="L404" s="170"/>
      <c r="M404" s="169" t="s">
        <v>188</v>
      </c>
      <c r="N404" s="169" t="s">
        <v>3921</v>
      </c>
      <c r="O404" s="170" t="s">
        <v>246</v>
      </c>
      <c r="P404" s="170" t="s">
        <v>246</v>
      </c>
      <c r="Q404" s="170"/>
      <c r="R404" s="170"/>
      <c r="S404" s="176">
        <v>43496</v>
      </c>
      <c r="T404" s="170"/>
      <c r="U404" s="170"/>
      <c r="V404" s="169">
        <v>410.97</v>
      </c>
      <c r="W404" s="172"/>
      <c r="X404" s="169" t="s">
        <v>143</v>
      </c>
      <c r="Y404" s="173"/>
      <c r="Z404" s="172">
        <v>410.97</v>
      </c>
      <c r="AA404" s="169" t="s">
        <v>246</v>
      </c>
      <c r="AB404" s="174"/>
    </row>
    <row r="405" spans="1:28" ht="15.75" customHeight="1" x14ac:dyDescent="0.2">
      <c r="A405" s="168"/>
      <c r="B405" s="169" t="s">
        <v>246</v>
      </c>
      <c r="C405" s="169" t="s">
        <v>932</v>
      </c>
      <c r="D405" s="170" t="s">
        <v>1714</v>
      </c>
      <c r="E405" s="170" t="s">
        <v>2012</v>
      </c>
      <c r="F405" s="170"/>
      <c r="G405" s="170" t="s">
        <v>185</v>
      </c>
      <c r="H405" s="169" t="s">
        <v>2800</v>
      </c>
      <c r="I405" s="171" t="s">
        <v>3593</v>
      </c>
      <c r="J405" s="87" t="s">
        <v>30</v>
      </c>
      <c r="K405" s="170"/>
      <c r="L405" s="170"/>
      <c r="M405" s="169" t="s">
        <v>32</v>
      </c>
      <c r="N405" s="169" t="s">
        <v>3959</v>
      </c>
      <c r="O405" s="170" t="s">
        <v>246</v>
      </c>
      <c r="P405" s="170" t="s">
        <v>246</v>
      </c>
      <c r="Q405" s="170"/>
      <c r="R405" s="170"/>
      <c r="S405" s="176">
        <v>43496</v>
      </c>
      <c r="T405" s="170"/>
      <c r="U405" s="170"/>
      <c r="V405" s="169">
        <v>2475.4</v>
      </c>
      <c r="W405" s="172"/>
      <c r="X405" s="169" t="s">
        <v>143</v>
      </c>
      <c r="Y405" s="173"/>
      <c r="Z405" s="172">
        <v>2475.4</v>
      </c>
      <c r="AA405" s="169" t="s">
        <v>39</v>
      </c>
      <c r="AB405" s="174"/>
    </row>
    <row r="406" spans="1:28" ht="15.75" customHeight="1" x14ac:dyDescent="0.2">
      <c r="A406" s="168"/>
      <c r="B406" s="169" t="s">
        <v>246</v>
      </c>
      <c r="C406" s="169" t="s">
        <v>933</v>
      </c>
      <c r="D406" s="170" t="s">
        <v>1714</v>
      </c>
      <c r="E406" s="170" t="s">
        <v>2011</v>
      </c>
      <c r="F406" s="170"/>
      <c r="G406" s="170" t="s">
        <v>185</v>
      </c>
      <c r="H406" s="169" t="s">
        <v>2801</v>
      </c>
      <c r="I406" s="171" t="s">
        <v>3593</v>
      </c>
      <c r="J406" s="87" t="s">
        <v>30</v>
      </c>
      <c r="K406" s="170"/>
      <c r="L406" s="170"/>
      <c r="M406" s="169" t="s">
        <v>32</v>
      </c>
      <c r="N406" s="169" t="s">
        <v>3960</v>
      </c>
      <c r="O406" s="170" t="s">
        <v>246</v>
      </c>
      <c r="P406" s="170" t="s">
        <v>246</v>
      </c>
      <c r="Q406" s="170"/>
      <c r="R406" s="170"/>
      <c r="S406" s="176">
        <v>43496</v>
      </c>
      <c r="T406" s="170"/>
      <c r="U406" s="170"/>
      <c r="V406" s="169">
        <v>1008.85</v>
      </c>
      <c r="W406" s="172"/>
      <c r="X406" s="169" t="s">
        <v>143</v>
      </c>
      <c r="Y406" s="173"/>
      <c r="Z406" s="172">
        <v>1008.85</v>
      </c>
      <c r="AA406" s="169" t="s">
        <v>39</v>
      </c>
      <c r="AB406" s="174"/>
    </row>
    <row r="407" spans="1:28" ht="15.75" customHeight="1" x14ac:dyDescent="0.2">
      <c r="A407" s="168"/>
      <c r="B407" s="169"/>
      <c r="C407" s="169" t="s">
        <v>934</v>
      </c>
      <c r="D407" s="170" t="s">
        <v>1714</v>
      </c>
      <c r="E407" s="170" t="s">
        <v>2013</v>
      </c>
      <c r="F407" s="170"/>
      <c r="G407" s="170" t="s">
        <v>185</v>
      </c>
      <c r="H407" s="169" t="s">
        <v>2802</v>
      </c>
      <c r="I407" s="171" t="s">
        <v>3593</v>
      </c>
      <c r="J407" s="87" t="s">
        <v>30</v>
      </c>
      <c r="K407" s="170" t="s">
        <v>31</v>
      </c>
      <c r="L407" s="170"/>
      <c r="M407" s="169" t="s">
        <v>186</v>
      </c>
      <c r="N407" s="169" t="s">
        <v>3961</v>
      </c>
      <c r="O407" s="170" t="s">
        <v>37</v>
      </c>
      <c r="P407" s="170" t="s">
        <v>4459</v>
      </c>
      <c r="Q407" s="170"/>
      <c r="R407" s="170"/>
      <c r="S407" s="176">
        <v>43496</v>
      </c>
      <c r="T407" s="170"/>
      <c r="U407" s="170"/>
      <c r="V407" s="169">
        <v>1443.19</v>
      </c>
      <c r="W407" s="172"/>
      <c r="X407" s="169" t="s">
        <v>143</v>
      </c>
      <c r="Y407" s="173">
        <v>721.59</v>
      </c>
      <c r="Z407" s="172">
        <v>721.6</v>
      </c>
      <c r="AA407" s="169" t="s">
        <v>39</v>
      </c>
      <c r="AB407" s="174"/>
    </row>
    <row r="408" spans="1:28" ht="15.75" customHeight="1" x14ac:dyDescent="0.2">
      <c r="A408" s="168"/>
      <c r="B408" s="169" t="s">
        <v>378</v>
      </c>
      <c r="C408" s="169" t="s">
        <v>935</v>
      </c>
      <c r="D408" s="170" t="s">
        <v>1714</v>
      </c>
      <c r="E408" s="170" t="s">
        <v>1891</v>
      </c>
      <c r="F408" s="170"/>
      <c r="G408" s="170" t="s">
        <v>185</v>
      </c>
      <c r="H408" s="169" t="s">
        <v>2803</v>
      </c>
      <c r="I408" s="171" t="s">
        <v>3593</v>
      </c>
      <c r="J408" s="87" t="s">
        <v>30</v>
      </c>
      <c r="K408" s="170"/>
      <c r="L408" s="170"/>
      <c r="M408" s="169" t="s">
        <v>184</v>
      </c>
      <c r="N408" s="169" t="s">
        <v>3962</v>
      </c>
      <c r="O408" s="170" t="s">
        <v>246</v>
      </c>
      <c r="P408" s="170" t="s">
        <v>246</v>
      </c>
      <c r="Q408" s="170"/>
      <c r="R408" s="170"/>
      <c r="S408" s="176">
        <v>43496</v>
      </c>
      <c r="T408" s="170"/>
      <c r="U408" s="170"/>
      <c r="V408" s="169">
        <v>3917.66</v>
      </c>
      <c r="W408" s="172"/>
      <c r="X408" s="169"/>
      <c r="Y408" s="173"/>
      <c r="Z408" s="172">
        <v>3917.66</v>
      </c>
      <c r="AA408" s="169" t="s">
        <v>39</v>
      </c>
      <c r="AB408" s="174"/>
    </row>
    <row r="409" spans="1:28" ht="15.75" customHeight="1" x14ac:dyDescent="0.2">
      <c r="A409" s="168"/>
      <c r="B409" s="169" t="s">
        <v>246</v>
      </c>
      <c r="C409" s="169" t="s">
        <v>936</v>
      </c>
      <c r="D409" s="170" t="s">
        <v>1714</v>
      </c>
      <c r="E409" s="170" t="s">
        <v>2014</v>
      </c>
      <c r="F409" s="170"/>
      <c r="G409" s="170" t="s">
        <v>185</v>
      </c>
      <c r="H409" s="169" t="s">
        <v>2804</v>
      </c>
      <c r="I409" s="171" t="s">
        <v>3593</v>
      </c>
      <c r="J409" s="87" t="s">
        <v>30</v>
      </c>
      <c r="K409" s="170"/>
      <c r="L409" s="170"/>
      <c r="M409" s="169" t="s">
        <v>188</v>
      </c>
      <c r="N409" s="169" t="s">
        <v>3963</v>
      </c>
      <c r="O409" s="170" t="s">
        <v>246</v>
      </c>
      <c r="P409" s="170" t="s">
        <v>246</v>
      </c>
      <c r="Q409" s="170"/>
      <c r="R409" s="170"/>
      <c r="S409" s="176">
        <v>43496</v>
      </c>
      <c r="T409" s="170"/>
      <c r="U409" s="170"/>
      <c r="V409" s="169">
        <v>2140.88</v>
      </c>
      <c r="W409" s="172"/>
      <c r="X409" s="169" t="s">
        <v>143</v>
      </c>
      <c r="Y409" s="173"/>
      <c r="Z409" s="172">
        <v>2140.88</v>
      </c>
      <c r="AA409" s="169" t="s">
        <v>39</v>
      </c>
      <c r="AB409" s="174"/>
    </row>
    <row r="410" spans="1:28" ht="15.75" customHeight="1" x14ac:dyDescent="0.2">
      <c r="A410" s="168"/>
      <c r="B410" s="169" t="s">
        <v>246</v>
      </c>
      <c r="C410" s="169" t="s">
        <v>937</v>
      </c>
      <c r="D410" s="170" t="s">
        <v>1714</v>
      </c>
      <c r="E410" s="170" t="s">
        <v>2015</v>
      </c>
      <c r="F410" s="170"/>
      <c r="G410" s="170" t="s">
        <v>185</v>
      </c>
      <c r="H410" s="169" t="s">
        <v>2805</v>
      </c>
      <c r="I410" s="171" t="s">
        <v>3593</v>
      </c>
      <c r="J410" s="87" t="s">
        <v>30</v>
      </c>
      <c r="K410" s="170"/>
      <c r="L410" s="170"/>
      <c r="M410" s="169" t="s">
        <v>188</v>
      </c>
      <c r="N410" s="169" t="s">
        <v>3964</v>
      </c>
      <c r="O410" s="170" t="s">
        <v>246</v>
      </c>
      <c r="P410" s="170" t="s">
        <v>246</v>
      </c>
      <c r="Q410" s="170"/>
      <c r="R410" s="170"/>
      <c r="S410" s="176">
        <v>43496</v>
      </c>
      <c r="T410" s="170"/>
      <c r="U410" s="170"/>
      <c r="V410" s="169">
        <v>2446.73</v>
      </c>
      <c r="W410" s="172"/>
      <c r="X410" s="169" t="s">
        <v>143</v>
      </c>
      <c r="Y410" s="173"/>
      <c r="Z410" s="172">
        <v>2446.73</v>
      </c>
      <c r="AA410" s="169" t="s">
        <v>39</v>
      </c>
      <c r="AB410" s="174"/>
    </row>
    <row r="411" spans="1:28" ht="15.75" customHeight="1" x14ac:dyDescent="0.2">
      <c r="A411" s="168"/>
      <c r="B411" s="169" t="s">
        <v>246</v>
      </c>
      <c r="C411" s="169" t="s">
        <v>938</v>
      </c>
      <c r="D411" s="170" t="s">
        <v>1714</v>
      </c>
      <c r="E411" s="170" t="s">
        <v>1943</v>
      </c>
      <c r="F411" s="170"/>
      <c r="G411" s="170" t="s">
        <v>185</v>
      </c>
      <c r="H411" s="169" t="s">
        <v>2806</v>
      </c>
      <c r="I411" s="171" t="s">
        <v>3597</v>
      </c>
      <c r="J411" s="87" t="s">
        <v>30</v>
      </c>
      <c r="K411" s="170"/>
      <c r="L411" s="170"/>
      <c r="M411" s="169" t="s">
        <v>186</v>
      </c>
      <c r="N411" s="169" t="s">
        <v>3965</v>
      </c>
      <c r="O411" s="170" t="s">
        <v>246</v>
      </c>
      <c r="P411" s="170" t="s">
        <v>246</v>
      </c>
      <c r="Q411" s="170"/>
      <c r="R411" s="170"/>
      <c r="S411" s="176">
        <v>43496</v>
      </c>
      <c r="T411" s="170"/>
      <c r="U411" s="170"/>
      <c r="V411" s="169">
        <v>2265.13</v>
      </c>
      <c r="W411" s="172"/>
      <c r="X411" s="169" t="s">
        <v>143</v>
      </c>
      <c r="Y411" s="173"/>
      <c r="Z411" s="172">
        <v>2265.13</v>
      </c>
      <c r="AA411" s="169" t="s">
        <v>39</v>
      </c>
      <c r="AB411" s="174"/>
    </row>
    <row r="412" spans="1:28" ht="15.75" customHeight="1" x14ac:dyDescent="0.2">
      <c r="A412" s="168"/>
      <c r="B412" s="169" t="s">
        <v>246</v>
      </c>
      <c r="C412" s="169" t="s">
        <v>939</v>
      </c>
      <c r="D412" s="170" t="s">
        <v>1714</v>
      </c>
      <c r="E412" s="170" t="s">
        <v>2016</v>
      </c>
      <c r="F412" s="170"/>
      <c r="G412" s="170" t="s">
        <v>185</v>
      </c>
      <c r="H412" s="169" t="s">
        <v>2807</v>
      </c>
      <c r="I412" s="171" t="s">
        <v>3597</v>
      </c>
      <c r="J412" s="87" t="s">
        <v>30</v>
      </c>
      <c r="K412" s="170"/>
      <c r="L412" s="170"/>
      <c r="M412" s="169" t="s">
        <v>188</v>
      </c>
      <c r="N412" s="169" t="s">
        <v>3966</v>
      </c>
      <c r="O412" s="170" t="s">
        <v>246</v>
      </c>
      <c r="P412" s="170" t="s">
        <v>246</v>
      </c>
      <c r="Q412" s="170"/>
      <c r="R412" s="170"/>
      <c r="S412" s="176">
        <v>43496</v>
      </c>
      <c r="T412" s="170"/>
      <c r="U412" s="170"/>
      <c r="V412" s="169">
        <v>2475.4</v>
      </c>
      <c r="W412" s="172"/>
      <c r="X412" s="169" t="s">
        <v>143</v>
      </c>
      <c r="Y412" s="173"/>
      <c r="Z412" s="172">
        <v>2475.4</v>
      </c>
      <c r="AA412" s="169" t="s">
        <v>39</v>
      </c>
      <c r="AB412" s="174"/>
    </row>
    <row r="413" spans="1:28" ht="15.75" customHeight="1" x14ac:dyDescent="0.2">
      <c r="A413" s="168"/>
      <c r="B413" s="169" t="s">
        <v>246</v>
      </c>
      <c r="C413" s="169" t="s">
        <v>940</v>
      </c>
      <c r="D413" s="170" t="s">
        <v>1714</v>
      </c>
      <c r="E413" s="170" t="s">
        <v>2017</v>
      </c>
      <c r="F413" s="170"/>
      <c r="G413" s="170" t="s">
        <v>185</v>
      </c>
      <c r="H413" s="169" t="s">
        <v>2808</v>
      </c>
      <c r="I413" s="171" t="s">
        <v>3593</v>
      </c>
      <c r="J413" s="87" t="s">
        <v>30</v>
      </c>
      <c r="K413" s="170"/>
      <c r="L413" s="170"/>
      <c r="M413" s="169" t="s">
        <v>190</v>
      </c>
      <c r="N413" s="169" t="s">
        <v>3967</v>
      </c>
      <c r="O413" s="170" t="s">
        <v>246</v>
      </c>
      <c r="P413" s="170" t="s">
        <v>246</v>
      </c>
      <c r="Q413" s="170"/>
      <c r="R413" s="170"/>
      <c r="S413" s="176">
        <v>43496</v>
      </c>
      <c r="T413" s="170"/>
      <c r="U413" s="170"/>
      <c r="V413" s="169">
        <v>2140.88</v>
      </c>
      <c r="W413" s="172"/>
      <c r="X413" s="169" t="s">
        <v>143</v>
      </c>
      <c r="Y413" s="173"/>
      <c r="Z413" s="172">
        <v>2140.88</v>
      </c>
      <c r="AA413" s="169" t="s">
        <v>39</v>
      </c>
      <c r="AB413" s="174"/>
    </row>
    <row r="414" spans="1:28" ht="15.75" customHeight="1" x14ac:dyDescent="0.2">
      <c r="A414" s="168"/>
      <c r="B414" s="169" t="s">
        <v>246</v>
      </c>
      <c r="C414" s="169" t="s">
        <v>941</v>
      </c>
      <c r="D414" s="170" t="s">
        <v>1714</v>
      </c>
      <c r="E414" s="170" t="s">
        <v>2018</v>
      </c>
      <c r="F414" s="170"/>
      <c r="G414" s="170" t="s">
        <v>185</v>
      </c>
      <c r="H414" s="169" t="s">
        <v>2809</v>
      </c>
      <c r="I414" s="171" t="s">
        <v>3583</v>
      </c>
      <c r="J414" s="87" t="s">
        <v>30</v>
      </c>
      <c r="K414" s="170"/>
      <c r="L414" s="170"/>
      <c r="M414" s="169" t="s">
        <v>188</v>
      </c>
      <c r="N414" s="169" t="s">
        <v>3968</v>
      </c>
      <c r="O414" s="170" t="s">
        <v>246</v>
      </c>
      <c r="P414" s="170" t="s">
        <v>246</v>
      </c>
      <c r="Q414" s="170"/>
      <c r="R414" s="170"/>
      <c r="S414" s="176">
        <v>43496</v>
      </c>
      <c r="T414" s="170"/>
      <c r="U414" s="170"/>
      <c r="V414" s="169">
        <v>2016.64</v>
      </c>
      <c r="W414" s="172"/>
      <c r="X414" s="169" t="s">
        <v>143</v>
      </c>
      <c r="Y414" s="173"/>
      <c r="Z414" s="172">
        <v>2016.64</v>
      </c>
      <c r="AA414" s="169" t="s">
        <v>39</v>
      </c>
      <c r="AB414" s="174"/>
    </row>
    <row r="415" spans="1:28" ht="15.75" customHeight="1" x14ac:dyDescent="0.2">
      <c r="A415" s="168"/>
      <c r="B415" s="169" t="s">
        <v>246</v>
      </c>
      <c r="C415" s="169" t="s">
        <v>942</v>
      </c>
      <c r="D415" s="170" t="s">
        <v>1714</v>
      </c>
      <c r="E415" s="170" t="s">
        <v>1932</v>
      </c>
      <c r="F415" s="170"/>
      <c r="G415" s="170" t="s">
        <v>185</v>
      </c>
      <c r="H415" s="169" t="s">
        <v>2810</v>
      </c>
      <c r="I415" s="171" t="s">
        <v>246</v>
      </c>
      <c r="J415" s="87" t="s">
        <v>30</v>
      </c>
      <c r="K415" s="170"/>
      <c r="L415" s="170"/>
      <c r="M415" s="169" t="s">
        <v>188</v>
      </c>
      <c r="N415" s="169" t="s">
        <v>3969</v>
      </c>
      <c r="O415" s="170" t="s">
        <v>246</v>
      </c>
      <c r="P415" s="170" t="s">
        <v>246</v>
      </c>
      <c r="Q415" s="170"/>
      <c r="R415" s="170"/>
      <c r="S415" s="176">
        <v>43516</v>
      </c>
      <c r="T415" s="170"/>
      <c r="U415" s="170"/>
      <c r="V415" s="169">
        <v>1123.01</v>
      </c>
      <c r="W415" s="172"/>
      <c r="X415" s="169" t="s">
        <v>143</v>
      </c>
      <c r="Y415" s="173"/>
      <c r="Z415" s="172">
        <v>1123.01</v>
      </c>
      <c r="AA415" s="169" t="s">
        <v>246</v>
      </c>
      <c r="AB415" s="174"/>
    </row>
    <row r="416" spans="1:28" ht="15.75" customHeight="1" x14ac:dyDescent="0.2">
      <c r="A416" s="168"/>
      <c r="B416" s="169" t="s">
        <v>246</v>
      </c>
      <c r="C416" s="169" t="s">
        <v>246</v>
      </c>
      <c r="D416" s="170" t="s">
        <v>1714</v>
      </c>
      <c r="E416" s="170" t="s">
        <v>1890</v>
      </c>
      <c r="F416" s="170"/>
      <c r="G416" s="170" t="s">
        <v>185</v>
      </c>
      <c r="H416" s="169" t="s">
        <v>2811</v>
      </c>
      <c r="I416" s="171" t="s">
        <v>246</v>
      </c>
      <c r="J416" s="87" t="s">
        <v>30</v>
      </c>
      <c r="K416" s="170"/>
      <c r="L416" s="170"/>
      <c r="M416" s="169" t="s">
        <v>184</v>
      </c>
      <c r="N416" s="169" t="s">
        <v>3758</v>
      </c>
      <c r="O416" s="170" t="s">
        <v>246</v>
      </c>
      <c r="P416" s="170" t="s">
        <v>246</v>
      </c>
      <c r="Q416" s="170"/>
      <c r="R416" s="170"/>
      <c r="S416" s="176">
        <v>43517</v>
      </c>
      <c r="T416" s="170"/>
      <c r="U416" s="170"/>
      <c r="V416" s="169">
        <v>4646.32</v>
      </c>
      <c r="W416" s="172"/>
      <c r="X416" s="169"/>
      <c r="Y416" s="173"/>
      <c r="Z416" s="172">
        <v>4646.32</v>
      </c>
      <c r="AA416" s="169" t="s">
        <v>246</v>
      </c>
      <c r="AB416" s="174"/>
    </row>
    <row r="417" spans="1:28" ht="15.75" customHeight="1" x14ac:dyDescent="0.2">
      <c r="A417" s="168"/>
      <c r="B417" s="169" t="s">
        <v>246</v>
      </c>
      <c r="C417" s="169" t="s">
        <v>943</v>
      </c>
      <c r="D417" s="170" t="s">
        <v>1714</v>
      </c>
      <c r="E417" s="170" t="s">
        <v>1875</v>
      </c>
      <c r="F417" s="170"/>
      <c r="G417" s="170" t="s">
        <v>185</v>
      </c>
      <c r="H417" s="169" t="s">
        <v>2812</v>
      </c>
      <c r="I417" s="171" t="s">
        <v>246</v>
      </c>
      <c r="J417" s="87" t="s">
        <v>30</v>
      </c>
      <c r="K417" s="170"/>
      <c r="L417" s="170"/>
      <c r="M417" s="169" t="s">
        <v>184</v>
      </c>
      <c r="N417" s="169" t="s">
        <v>3970</v>
      </c>
      <c r="O417" s="170" t="s">
        <v>246</v>
      </c>
      <c r="P417" s="170" t="s">
        <v>246</v>
      </c>
      <c r="Q417" s="170"/>
      <c r="R417" s="170"/>
      <c r="S417" s="176">
        <v>43517</v>
      </c>
      <c r="T417" s="170"/>
      <c r="U417" s="170"/>
      <c r="V417" s="169">
        <v>3772.32</v>
      </c>
      <c r="W417" s="172"/>
      <c r="X417" s="169"/>
      <c r="Y417" s="173"/>
      <c r="Z417" s="172">
        <v>3772.32</v>
      </c>
      <c r="AA417" s="169" t="s">
        <v>246</v>
      </c>
      <c r="AB417" s="174"/>
    </row>
    <row r="418" spans="1:28" ht="15.75" customHeight="1" x14ac:dyDescent="0.2">
      <c r="A418" s="168"/>
      <c r="B418" s="169" t="s">
        <v>246</v>
      </c>
      <c r="C418" s="169" t="s">
        <v>944</v>
      </c>
      <c r="D418" s="170" t="s">
        <v>1714</v>
      </c>
      <c r="E418" s="170" t="s">
        <v>2019</v>
      </c>
      <c r="F418" s="170"/>
      <c r="G418" s="170" t="s">
        <v>185</v>
      </c>
      <c r="H418" s="169" t="s">
        <v>2813</v>
      </c>
      <c r="I418" s="171" t="s">
        <v>246</v>
      </c>
      <c r="J418" s="87" t="s">
        <v>30</v>
      </c>
      <c r="K418" s="170"/>
      <c r="L418" s="170"/>
      <c r="M418" s="169" t="s">
        <v>188</v>
      </c>
      <c r="N418" s="169" t="s">
        <v>3845</v>
      </c>
      <c r="O418" s="170" t="s">
        <v>246</v>
      </c>
      <c r="P418" s="170" t="s">
        <v>246</v>
      </c>
      <c r="Q418" s="170"/>
      <c r="R418" s="170"/>
      <c r="S418" s="176">
        <v>43517</v>
      </c>
      <c r="T418" s="170"/>
      <c r="U418" s="170"/>
      <c r="V418" s="169">
        <v>1356.48</v>
      </c>
      <c r="W418" s="172"/>
      <c r="X418" s="169" t="s">
        <v>143</v>
      </c>
      <c r="Y418" s="173"/>
      <c r="Z418" s="172">
        <v>1356.48</v>
      </c>
      <c r="AA418" s="169" t="s">
        <v>246</v>
      </c>
      <c r="AB418" s="174"/>
    </row>
    <row r="419" spans="1:28" ht="15.75" customHeight="1" x14ac:dyDescent="0.2">
      <c r="A419" s="168"/>
      <c r="B419" s="169" t="s">
        <v>246</v>
      </c>
      <c r="C419" s="169" t="s">
        <v>945</v>
      </c>
      <c r="D419" s="170" t="s">
        <v>1714</v>
      </c>
      <c r="E419" s="170" t="s">
        <v>2020</v>
      </c>
      <c r="F419" s="170"/>
      <c r="G419" s="170" t="s">
        <v>185</v>
      </c>
      <c r="H419" s="169" t="s">
        <v>2814</v>
      </c>
      <c r="I419" s="171" t="s">
        <v>246</v>
      </c>
      <c r="J419" s="87" t="s">
        <v>30</v>
      </c>
      <c r="K419" s="170"/>
      <c r="L419" s="170"/>
      <c r="M419" s="169" t="s">
        <v>3638</v>
      </c>
      <c r="N419" s="169" t="s">
        <v>3971</v>
      </c>
      <c r="O419" s="170" t="s">
        <v>246</v>
      </c>
      <c r="P419" s="170" t="s">
        <v>246</v>
      </c>
      <c r="Q419" s="170"/>
      <c r="R419" s="170"/>
      <c r="S419" s="176">
        <v>43524</v>
      </c>
      <c r="T419" s="170"/>
      <c r="U419" s="170"/>
      <c r="V419" s="169">
        <v>1616.81</v>
      </c>
      <c r="W419" s="172"/>
      <c r="X419" s="169" t="s">
        <v>143</v>
      </c>
      <c r="Y419" s="173"/>
      <c r="Z419" s="172">
        <v>1616.81</v>
      </c>
      <c r="AA419" s="169" t="s">
        <v>246</v>
      </c>
      <c r="AB419" s="174"/>
    </row>
    <row r="420" spans="1:28" ht="15.75" customHeight="1" x14ac:dyDescent="0.2">
      <c r="A420" s="168"/>
      <c r="B420" s="169" t="s">
        <v>246</v>
      </c>
      <c r="C420" s="169" t="s">
        <v>946</v>
      </c>
      <c r="D420" s="170" t="s">
        <v>1714</v>
      </c>
      <c r="E420" s="170" t="s">
        <v>2021</v>
      </c>
      <c r="F420" s="170"/>
      <c r="G420" s="170" t="s">
        <v>185</v>
      </c>
      <c r="H420" s="169" t="s">
        <v>2815</v>
      </c>
      <c r="I420" s="171" t="s">
        <v>246</v>
      </c>
      <c r="J420" s="87" t="s">
        <v>30</v>
      </c>
      <c r="K420" s="170"/>
      <c r="L420" s="170"/>
      <c r="M420" s="169" t="s">
        <v>186</v>
      </c>
      <c r="N420" s="169" t="s">
        <v>3972</v>
      </c>
      <c r="O420" s="170" t="s">
        <v>246</v>
      </c>
      <c r="P420" s="170" t="s">
        <v>246</v>
      </c>
      <c r="Q420" s="170"/>
      <c r="R420" s="170"/>
      <c r="S420" s="176">
        <v>43524</v>
      </c>
      <c r="T420" s="170"/>
      <c r="U420" s="170"/>
      <c r="V420" s="169">
        <v>860.18</v>
      </c>
      <c r="W420" s="172"/>
      <c r="X420" s="169" t="s">
        <v>143</v>
      </c>
      <c r="Y420" s="173"/>
      <c r="Z420" s="172">
        <v>860.18</v>
      </c>
      <c r="AA420" s="169" t="s">
        <v>246</v>
      </c>
      <c r="AB420" s="174"/>
    </row>
    <row r="421" spans="1:28" ht="15.75" customHeight="1" x14ac:dyDescent="0.2">
      <c r="A421" s="168"/>
      <c r="B421" s="169" t="s">
        <v>246</v>
      </c>
      <c r="C421" s="169" t="s">
        <v>947</v>
      </c>
      <c r="D421" s="170" t="s">
        <v>1714</v>
      </c>
      <c r="E421" s="170" t="s">
        <v>2022</v>
      </c>
      <c r="F421" s="170"/>
      <c r="G421" s="170" t="s">
        <v>185</v>
      </c>
      <c r="H421" s="169" t="s">
        <v>2816</v>
      </c>
      <c r="I421" s="171" t="s">
        <v>246</v>
      </c>
      <c r="J421" s="87" t="s">
        <v>30</v>
      </c>
      <c r="K421" s="170"/>
      <c r="L421" s="170"/>
      <c r="M421" s="169" t="s">
        <v>184</v>
      </c>
      <c r="N421" s="169" t="s">
        <v>3973</v>
      </c>
      <c r="O421" s="170" t="s">
        <v>246</v>
      </c>
      <c r="P421" s="170" t="s">
        <v>246</v>
      </c>
      <c r="Q421" s="170"/>
      <c r="R421" s="170"/>
      <c r="S421" s="176">
        <v>43524</v>
      </c>
      <c r="T421" s="170"/>
      <c r="U421" s="170"/>
      <c r="V421" s="169">
        <v>2269.91</v>
      </c>
      <c r="W421" s="172"/>
      <c r="X421" s="169" t="s">
        <v>143</v>
      </c>
      <c r="Y421" s="173"/>
      <c r="Z421" s="172">
        <v>2269.91</v>
      </c>
      <c r="AA421" s="169" t="s">
        <v>246</v>
      </c>
      <c r="AB421" s="174"/>
    </row>
    <row r="422" spans="1:28" ht="15.75" customHeight="1" x14ac:dyDescent="0.2">
      <c r="A422" s="168"/>
      <c r="B422" s="169" t="s">
        <v>246</v>
      </c>
      <c r="C422" s="169" t="s">
        <v>948</v>
      </c>
      <c r="D422" s="170" t="s">
        <v>1714</v>
      </c>
      <c r="E422" s="170" t="s">
        <v>2023</v>
      </c>
      <c r="F422" s="170"/>
      <c r="G422" s="170" t="s">
        <v>185</v>
      </c>
      <c r="H422" s="169" t="s">
        <v>2817</v>
      </c>
      <c r="I422" s="171" t="s">
        <v>246</v>
      </c>
      <c r="J422" s="87" t="s">
        <v>30</v>
      </c>
      <c r="K422" s="170"/>
      <c r="L422" s="170"/>
      <c r="M422" s="169" t="s">
        <v>208</v>
      </c>
      <c r="N422" s="169" t="s">
        <v>3974</v>
      </c>
      <c r="O422" s="170" t="s">
        <v>246</v>
      </c>
      <c r="P422" s="170" t="s">
        <v>246</v>
      </c>
      <c r="Q422" s="170"/>
      <c r="R422" s="170"/>
      <c r="S422" s="176">
        <v>43524</v>
      </c>
      <c r="T422" s="170"/>
      <c r="U422" s="170"/>
      <c r="V422" s="169">
        <v>756.64</v>
      </c>
      <c r="W422" s="172"/>
      <c r="X422" s="169" t="s">
        <v>143</v>
      </c>
      <c r="Y422" s="173"/>
      <c r="Z422" s="172">
        <v>756.64</v>
      </c>
      <c r="AA422" s="169" t="s">
        <v>246</v>
      </c>
      <c r="AB422" s="174"/>
    </row>
    <row r="423" spans="1:28" ht="15.75" customHeight="1" x14ac:dyDescent="0.2">
      <c r="A423" s="168"/>
      <c r="B423" s="169" t="s">
        <v>246</v>
      </c>
      <c r="C423" s="169" t="s">
        <v>949</v>
      </c>
      <c r="D423" s="170" t="s">
        <v>1714</v>
      </c>
      <c r="E423" s="170" t="s">
        <v>2024</v>
      </c>
      <c r="F423" s="170"/>
      <c r="G423" s="170" t="s">
        <v>185</v>
      </c>
      <c r="H423" s="169" t="s">
        <v>2818</v>
      </c>
      <c r="I423" s="171" t="s">
        <v>246</v>
      </c>
      <c r="J423" s="87" t="s">
        <v>30</v>
      </c>
      <c r="K423" s="170"/>
      <c r="L423" s="170"/>
      <c r="M423" s="169" t="s">
        <v>179</v>
      </c>
      <c r="N423" s="169" t="s">
        <v>3975</v>
      </c>
      <c r="O423" s="170" t="s">
        <v>246</v>
      </c>
      <c r="P423" s="170" t="s">
        <v>246</v>
      </c>
      <c r="Q423" s="170"/>
      <c r="R423" s="170"/>
      <c r="S423" s="176">
        <v>43524</v>
      </c>
      <c r="T423" s="170"/>
      <c r="U423" s="170"/>
      <c r="V423" s="169">
        <v>2779.65</v>
      </c>
      <c r="W423" s="172"/>
      <c r="X423" s="169" t="s">
        <v>143</v>
      </c>
      <c r="Y423" s="173"/>
      <c r="Z423" s="172">
        <v>2779.65</v>
      </c>
      <c r="AA423" s="169" t="s">
        <v>246</v>
      </c>
      <c r="AB423" s="174"/>
    </row>
    <row r="424" spans="1:28" ht="15.75" customHeight="1" x14ac:dyDescent="0.2">
      <c r="A424" s="168"/>
      <c r="B424" s="169" t="s">
        <v>246</v>
      </c>
      <c r="C424" s="169" t="s">
        <v>950</v>
      </c>
      <c r="D424" s="170" t="s">
        <v>1714</v>
      </c>
      <c r="E424" s="170" t="s">
        <v>1935</v>
      </c>
      <c r="F424" s="170"/>
      <c r="G424" s="170" t="s">
        <v>185</v>
      </c>
      <c r="H424" s="169" t="s">
        <v>2819</v>
      </c>
      <c r="I424" s="171" t="s">
        <v>246</v>
      </c>
      <c r="J424" s="87" t="s">
        <v>30</v>
      </c>
      <c r="K424" s="170" t="s">
        <v>31</v>
      </c>
      <c r="L424" s="170"/>
      <c r="M424" s="169" t="s">
        <v>188</v>
      </c>
      <c r="N424" s="169" t="s">
        <v>3976</v>
      </c>
      <c r="O424" s="170" t="s">
        <v>37</v>
      </c>
      <c r="P424" s="170" t="s">
        <v>4460</v>
      </c>
      <c r="Q424" s="170"/>
      <c r="R424" s="170"/>
      <c r="S424" s="176">
        <v>43524</v>
      </c>
      <c r="T424" s="170"/>
      <c r="U424" s="170"/>
      <c r="V424" s="169">
        <v>2126.5500000000002</v>
      </c>
      <c r="W424" s="172"/>
      <c r="X424" s="169" t="s">
        <v>143</v>
      </c>
      <c r="Y424" s="173">
        <v>1063.27</v>
      </c>
      <c r="Z424" s="172">
        <v>1063.28</v>
      </c>
      <c r="AA424" s="169" t="s">
        <v>246</v>
      </c>
      <c r="AB424" s="174"/>
    </row>
    <row r="425" spans="1:28" ht="15.75" customHeight="1" x14ac:dyDescent="0.2">
      <c r="A425" s="168"/>
      <c r="B425" s="169" t="s">
        <v>246</v>
      </c>
      <c r="C425" s="169" t="s">
        <v>951</v>
      </c>
      <c r="D425" s="170" t="s">
        <v>1714</v>
      </c>
      <c r="E425" s="170" t="s">
        <v>1918</v>
      </c>
      <c r="F425" s="170"/>
      <c r="G425" s="170" t="s">
        <v>185</v>
      </c>
      <c r="H425" s="169" t="s">
        <v>2820</v>
      </c>
      <c r="I425" s="171" t="s">
        <v>246</v>
      </c>
      <c r="J425" s="87" t="s">
        <v>30</v>
      </c>
      <c r="K425" s="170"/>
      <c r="L425" s="170"/>
      <c r="M425" s="169" t="s">
        <v>188</v>
      </c>
      <c r="N425" s="169" t="s">
        <v>3977</v>
      </c>
      <c r="O425" s="170" t="s">
        <v>246</v>
      </c>
      <c r="P425" s="170" t="s">
        <v>246</v>
      </c>
      <c r="Q425" s="170"/>
      <c r="R425" s="170"/>
      <c r="S425" s="176">
        <v>43524</v>
      </c>
      <c r="T425" s="170"/>
      <c r="U425" s="170"/>
      <c r="V425" s="169">
        <v>1919.47</v>
      </c>
      <c r="W425" s="172"/>
      <c r="X425" s="169" t="s">
        <v>143</v>
      </c>
      <c r="Y425" s="173"/>
      <c r="Z425" s="172">
        <v>1919.47</v>
      </c>
      <c r="AA425" s="169" t="s">
        <v>246</v>
      </c>
      <c r="AB425" s="174"/>
    </row>
    <row r="426" spans="1:28" ht="15.75" customHeight="1" x14ac:dyDescent="0.2">
      <c r="A426" s="168"/>
      <c r="B426" s="169" t="s">
        <v>246</v>
      </c>
      <c r="C426" s="169" t="s">
        <v>952</v>
      </c>
      <c r="D426" s="170" t="s">
        <v>1714</v>
      </c>
      <c r="E426" s="170" t="s">
        <v>1917</v>
      </c>
      <c r="F426" s="170"/>
      <c r="G426" s="170" t="s">
        <v>185</v>
      </c>
      <c r="H426" s="169" t="s">
        <v>2821</v>
      </c>
      <c r="I426" s="171" t="s">
        <v>246</v>
      </c>
      <c r="J426" s="87" t="s">
        <v>30</v>
      </c>
      <c r="K426" s="170" t="s">
        <v>31</v>
      </c>
      <c r="L426" s="170"/>
      <c r="M426" s="169" t="s">
        <v>184</v>
      </c>
      <c r="N426" s="169" t="s">
        <v>3948</v>
      </c>
      <c r="O426" s="170" t="s">
        <v>37</v>
      </c>
      <c r="P426" s="170" t="s">
        <v>4461</v>
      </c>
      <c r="Q426" s="170"/>
      <c r="R426" s="170"/>
      <c r="S426" s="176">
        <v>43524</v>
      </c>
      <c r="T426" s="170"/>
      <c r="U426" s="170"/>
      <c r="V426" s="169">
        <v>1576.99</v>
      </c>
      <c r="W426" s="172"/>
      <c r="X426" s="169" t="s">
        <v>143</v>
      </c>
      <c r="Y426" s="173">
        <v>788.49</v>
      </c>
      <c r="Z426" s="172">
        <v>788.5</v>
      </c>
      <c r="AA426" s="169" t="s">
        <v>246</v>
      </c>
      <c r="AB426" s="174"/>
    </row>
    <row r="427" spans="1:28" ht="15.75" customHeight="1" x14ac:dyDescent="0.2">
      <c r="A427" s="168"/>
      <c r="B427" s="169" t="s">
        <v>246</v>
      </c>
      <c r="C427" s="169" t="s">
        <v>953</v>
      </c>
      <c r="D427" s="170" t="s">
        <v>1714</v>
      </c>
      <c r="E427" s="170" t="s">
        <v>2025</v>
      </c>
      <c r="F427" s="170"/>
      <c r="G427" s="170" t="s">
        <v>185</v>
      </c>
      <c r="H427" s="169" t="s">
        <v>2822</v>
      </c>
      <c r="I427" s="171" t="s">
        <v>246</v>
      </c>
      <c r="J427" s="87" t="s">
        <v>30</v>
      </c>
      <c r="K427" s="170" t="s">
        <v>31</v>
      </c>
      <c r="L427" s="170"/>
      <c r="M427" s="169" t="s">
        <v>184</v>
      </c>
      <c r="N427" s="169" t="s">
        <v>3978</v>
      </c>
      <c r="O427" s="170" t="s">
        <v>33</v>
      </c>
      <c r="P427" s="170" t="s">
        <v>4462</v>
      </c>
      <c r="Q427" s="170"/>
      <c r="R427" s="170"/>
      <c r="S427" s="176">
        <v>43524</v>
      </c>
      <c r="T427" s="170"/>
      <c r="U427" s="170"/>
      <c r="V427" s="169">
        <v>1648.67</v>
      </c>
      <c r="W427" s="172"/>
      <c r="X427" s="169" t="s">
        <v>143</v>
      </c>
      <c r="Y427" s="173">
        <v>824.33</v>
      </c>
      <c r="Z427" s="172">
        <v>824.34</v>
      </c>
      <c r="AA427" s="169" t="s">
        <v>246</v>
      </c>
      <c r="AB427" s="174"/>
    </row>
    <row r="428" spans="1:28" ht="15.75" customHeight="1" x14ac:dyDescent="0.2">
      <c r="A428" s="168"/>
      <c r="B428" s="169" t="s">
        <v>246</v>
      </c>
      <c r="C428" s="169" t="s">
        <v>246</v>
      </c>
      <c r="D428" s="170" t="s">
        <v>1714</v>
      </c>
      <c r="E428" s="170" t="s">
        <v>1903</v>
      </c>
      <c r="F428" s="170"/>
      <c r="G428" s="170" t="s">
        <v>185</v>
      </c>
      <c r="H428" s="169" t="s">
        <v>2823</v>
      </c>
      <c r="I428" s="171" t="s">
        <v>246</v>
      </c>
      <c r="J428" s="87" t="s">
        <v>30</v>
      </c>
      <c r="K428" s="170"/>
      <c r="L428" s="170"/>
      <c r="M428" s="169" t="s">
        <v>184</v>
      </c>
      <c r="N428" s="169" t="s">
        <v>3731</v>
      </c>
      <c r="O428" s="170" t="s">
        <v>246</v>
      </c>
      <c r="P428" s="170" t="s">
        <v>246</v>
      </c>
      <c r="Q428" s="170"/>
      <c r="R428" s="170"/>
      <c r="S428" s="176">
        <v>43524</v>
      </c>
      <c r="T428" s="170"/>
      <c r="U428" s="170"/>
      <c r="V428" s="169">
        <v>4603.2299999999996</v>
      </c>
      <c r="W428" s="172"/>
      <c r="X428" s="169"/>
      <c r="Y428" s="173"/>
      <c r="Z428" s="172">
        <v>4603.2299999999996</v>
      </c>
      <c r="AA428" s="169" t="s">
        <v>246</v>
      </c>
      <c r="AB428" s="174"/>
    </row>
    <row r="429" spans="1:28" ht="15.75" customHeight="1" x14ac:dyDescent="0.2">
      <c r="A429" s="168"/>
      <c r="B429" s="169" t="s">
        <v>246</v>
      </c>
      <c r="C429" s="169" t="s">
        <v>954</v>
      </c>
      <c r="D429" s="170" t="s">
        <v>1714</v>
      </c>
      <c r="E429" s="170" t="s">
        <v>2026</v>
      </c>
      <c r="F429" s="170"/>
      <c r="G429" s="170" t="s">
        <v>185</v>
      </c>
      <c r="H429" s="169" t="s">
        <v>2824</v>
      </c>
      <c r="I429" s="171" t="s">
        <v>246</v>
      </c>
      <c r="J429" s="87" t="s">
        <v>30</v>
      </c>
      <c r="K429" s="170"/>
      <c r="L429" s="170"/>
      <c r="M429" s="169" t="s">
        <v>190</v>
      </c>
      <c r="N429" s="169" t="s">
        <v>3979</v>
      </c>
      <c r="O429" s="170" t="s">
        <v>246</v>
      </c>
      <c r="P429" s="170" t="s">
        <v>246</v>
      </c>
      <c r="Q429" s="170"/>
      <c r="R429" s="170"/>
      <c r="S429" s="176">
        <v>43524</v>
      </c>
      <c r="T429" s="170"/>
      <c r="U429" s="170"/>
      <c r="V429" s="169">
        <v>1728.32</v>
      </c>
      <c r="W429" s="172"/>
      <c r="X429" s="169" t="s">
        <v>143</v>
      </c>
      <c r="Y429" s="173"/>
      <c r="Z429" s="172">
        <v>1728.32</v>
      </c>
      <c r="AA429" s="169" t="s">
        <v>246</v>
      </c>
      <c r="AB429" s="174"/>
    </row>
    <row r="430" spans="1:28" ht="15.75" customHeight="1" x14ac:dyDescent="0.2">
      <c r="A430" s="168"/>
      <c r="B430" s="169" t="s">
        <v>246</v>
      </c>
      <c r="C430" s="169" t="s">
        <v>955</v>
      </c>
      <c r="D430" s="170" t="s">
        <v>1714</v>
      </c>
      <c r="E430" s="170" t="s">
        <v>2027</v>
      </c>
      <c r="F430" s="170"/>
      <c r="G430" s="170" t="s">
        <v>185</v>
      </c>
      <c r="H430" s="169" t="s">
        <v>2825</v>
      </c>
      <c r="I430" s="171" t="s">
        <v>3611</v>
      </c>
      <c r="J430" s="87" t="s">
        <v>30</v>
      </c>
      <c r="K430" s="170"/>
      <c r="L430" s="170"/>
      <c r="M430" s="169" t="s">
        <v>3633</v>
      </c>
      <c r="N430" s="169" t="s">
        <v>3980</v>
      </c>
      <c r="O430" s="170" t="s">
        <v>246</v>
      </c>
      <c r="P430" s="170" t="s">
        <v>246</v>
      </c>
      <c r="Q430" s="170"/>
      <c r="R430" s="170"/>
      <c r="S430" s="176">
        <v>43531</v>
      </c>
      <c r="T430" s="170"/>
      <c r="U430" s="170"/>
      <c r="V430" s="169">
        <v>2402.2800000000002</v>
      </c>
      <c r="W430" s="172"/>
      <c r="X430" s="169"/>
      <c r="Y430" s="173"/>
      <c r="Z430" s="172">
        <v>2402.2800000000002</v>
      </c>
      <c r="AA430" s="169" t="s">
        <v>246</v>
      </c>
      <c r="AB430" s="174"/>
    </row>
    <row r="431" spans="1:28" ht="15.75" customHeight="1" x14ac:dyDescent="0.2">
      <c r="A431" s="168"/>
      <c r="B431" s="169" t="s">
        <v>246</v>
      </c>
      <c r="C431" s="169" t="s">
        <v>956</v>
      </c>
      <c r="D431" s="170" t="s">
        <v>1714</v>
      </c>
      <c r="E431" s="170" t="s">
        <v>1875</v>
      </c>
      <c r="F431" s="170"/>
      <c r="G431" s="170" t="s">
        <v>185</v>
      </c>
      <c r="H431" s="169" t="s">
        <v>2826</v>
      </c>
      <c r="I431" s="171" t="s">
        <v>246</v>
      </c>
      <c r="J431" s="87" t="s">
        <v>30</v>
      </c>
      <c r="K431" s="170" t="s">
        <v>31</v>
      </c>
      <c r="L431" s="170"/>
      <c r="M431" s="169" t="s">
        <v>190</v>
      </c>
      <c r="N431" s="169" t="s">
        <v>3981</v>
      </c>
      <c r="O431" s="170" t="s">
        <v>37</v>
      </c>
      <c r="P431" s="170" t="s">
        <v>4463</v>
      </c>
      <c r="Q431" s="170"/>
      <c r="R431" s="170"/>
      <c r="S431" s="176">
        <v>43531</v>
      </c>
      <c r="T431" s="170"/>
      <c r="U431" s="170"/>
      <c r="V431" s="169">
        <v>3731.74</v>
      </c>
      <c r="W431" s="172"/>
      <c r="X431" s="169"/>
      <c r="Y431" s="173">
        <v>1865.87</v>
      </c>
      <c r="Z431" s="172">
        <v>1865.87</v>
      </c>
      <c r="AA431" s="169" t="s">
        <v>246</v>
      </c>
      <c r="AB431" s="174"/>
    </row>
    <row r="432" spans="1:28" ht="15.75" customHeight="1" x14ac:dyDescent="0.2">
      <c r="A432" s="168"/>
      <c r="B432" s="169" t="s">
        <v>379</v>
      </c>
      <c r="C432" s="169" t="s">
        <v>957</v>
      </c>
      <c r="D432" s="170" t="s">
        <v>1714</v>
      </c>
      <c r="E432" s="170" t="s">
        <v>2028</v>
      </c>
      <c r="F432" s="170"/>
      <c r="G432" s="170" t="s">
        <v>185</v>
      </c>
      <c r="H432" s="169" t="s">
        <v>2827</v>
      </c>
      <c r="I432" s="171" t="s">
        <v>3612</v>
      </c>
      <c r="J432" s="87" t="s">
        <v>30</v>
      </c>
      <c r="K432" s="170"/>
      <c r="L432" s="170"/>
      <c r="M432" s="169" t="s">
        <v>184</v>
      </c>
      <c r="N432" s="169" t="s">
        <v>3982</v>
      </c>
      <c r="O432" s="170" t="s">
        <v>246</v>
      </c>
      <c r="P432" s="170" t="s">
        <v>246</v>
      </c>
      <c r="Q432" s="170"/>
      <c r="R432" s="170"/>
      <c r="S432" s="176">
        <v>43160</v>
      </c>
      <c r="T432" s="170"/>
      <c r="U432" s="170"/>
      <c r="V432" s="169">
        <v>4755.47</v>
      </c>
      <c r="W432" s="172"/>
      <c r="X432" s="169"/>
      <c r="Y432" s="173"/>
      <c r="Z432" s="172">
        <v>4755.47</v>
      </c>
      <c r="AA432" s="169" t="s">
        <v>39</v>
      </c>
      <c r="AB432" s="174"/>
    </row>
    <row r="433" spans="1:28" ht="15.75" customHeight="1" x14ac:dyDescent="0.2">
      <c r="A433" s="168"/>
      <c r="B433" s="169" t="s">
        <v>246</v>
      </c>
      <c r="C433" s="169" t="s">
        <v>958</v>
      </c>
      <c r="D433" s="170" t="s">
        <v>1714</v>
      </c>
      <c r="E433" s="170" t="s">
        <v>1940</v>
      </c>
      <c r="F433" s="170"/>
      <c r="G433" s="170" t="s">
        <v>185</v>
      </c>
      <c r="H433" s="169" t="s">
        <v>2828</v>
      </c>
      <c r="I433" s="171" t="s">
        <v>3613</v>
      </c>
      <c r="J433" s="87" t="s">
        <v>30</v>
      </c>
      <c r="K433" s="170"/>
      <c r="L433" s="170"/>
      <c r="M433" s="169" t="s">
        <v>32</v>
      </c>
      <c r="N433" s="169" t="s">
        <v>3688</v>
      </c>
      <c r="O433" s="170" t="s">
        <v>246</v>
      </c>
      <c r="P433" s="170" t="s">
        <v>246</v>
      </c>
      <c r="Q433" s="170"/>
      <c r="R433" s="170"/>
      <c r="S433" s="176">
        <v>43144</v>
      </c>
      <c r="T433" s="170"/>
      <c r="U433" s="170"/>
      <c r="V433" s="169">
        <v>2343.6</v>
      </c>
      <c r="W433" s="172"/>
      <c r="X433" s="169" t="s">
        <v>143</v>
      </c>
      <c r="Y433" s="173"/>
      <c r="Z433" s="172">
        <v>2343.6</v>
      </c>
      <c r="AA433" s="169" t="s">
        <v>39</v>
      </c>
      <c r="AB433" s="174"/>
    </row>
    <row r="434" spans="1:28" ht="15.75" customHeight="1" x14ac:dyDescent="0.2">
      <c r="A434" s="168"/>
      <c r="B434" s="169" t="s">
        <v>380</v>
      </c>
      <c r="C434" s="169" t="s">
        <v>959</v>
      </c>
      <c r="D434" s="170" t="s">
        <v>1714</v>
      </c>
      <c r="E434" s="170" t="s">
        <v>1878</v>
      </c>
      <c r="F434" s="170"/>
      <c r="G434" s="170" t="s">
        <v>185</v>
      </c>
      <c r="H434" s="169" t="s">
        <v>2829</v>
      </c>
      <c r="I434" s="171" t="s">
        <v>3614</v>
      </c>
      <c r="J434" s="87" t="s">
        <v>30</v>
      </c>
      <c r="K434" s="170" t="s">
        <v>31</v>
      </c>
      <c r="L434" s="170"/>
      <c r="M434" s="169" t="s">
        <v>184</v>
      </c>
      <c r="N434" s="169" t="s">
        <v>3983</v>
      </c>
      <c r="O434" s="170" t="s">
        <v>37</v>
      </c>
      <c r="P434" s="170" t="s">
        <v>4189</v>
      </c>
      <c r="Q434" s="170"/>
      <c r="R434" s="170"/>
      <c r="S434" s="176">
        <v>43181</v>
      </c>
      <c r="T434" s="170"/>
      <c r="U434" s="170"/>
      <c r="V434" s="169">
        <v>4734.45</v>
      </c>
      <c r="W434" s="172"/>
      <c r="X434" s="169"/>
      <c r="Y434" s="173">
        <v>2367.2249999999999</v>
      </c>
      <c r="Z434" s="172">
        <v>2367.2249999999999</v>
      </c>
      <c r="AA434" s="169" t="s">
        <v>39</v>
      </c>
      <c r="AB434" s="174"/>
    </row>
    <row r="435" spans="1:28" ht="15.75" customHeight="1" x14ac:dyDescent="0.2">
      <c r="A435" s="168"/>
      <c r="B435" s="169" t="s">
        <v>246</v>
      </c>
      <c r="C435" s="169" t="s">
        <v>960</v>
      </c>
      <c r="D435" s="170" t="s">
        <v>1715</v>
      </c>
      <c r="E435" s="170" t="s">
        <v>246</v>
      </c>
      <c r="F435" s="170"/>
      <c r="G435" s="170" t="s">
        <v>191</v>
      </c>
      <c r="H435" s="169" t="s">
        <v>2830</v>
      </c>
      <c r="I435" s="171" t="s">
        <v>3592</v>
      </c>
      <c r="J435" s="87" t="s">
        <v>30</v>
      </c>
      <c r="K435" s="170"/>
      <c r="L435" s="170"/>
      <c r="M435" s="169" t="s">
        <v>208</v>
      </c>
      <c r="N435" s="169" t="s">
        <v>3984</v>
      </c>
      <c r="O435" s="170" t="s">
        <v>246</v>
      </c>
      <c r="P435" s="170" t="s">
        <v>246</v>
      </c>
      <c r="Q435" s="170"/>
      <c r="R435" s="170"/>
      <c r="S435" s="176">
        <v>43346</v>
      </c>
      <c r="T435" s="170"/>
      <c r="U435" s="170"/>
      <c r="V435" s="169">
        <v>1181.25</v>
      </c>
      <c r="W435" s="172"/>
      <c r="X435" s="169"/>
      <c r="Y435" s="173"/>
      <c r="Z435" s="172">
        <v>1181.25</v>
      </c>
      <c r="AA435" s="169" t="s">
        <v>39</v>
      </c>
      <c r="AB435" s="174"/>
    </row>
    <row r="436" spans="1:28" ht="15.75" customHeight="1" x14ac:dyDescent="0.2">
      <c r="A436" s="168"/>
      <c r="B436" s="169" t="s">
        <v>246</v>
      </c>
      <c r="C436" s="169" t="s">
        <v>961</v>
      </c>
      <c r="D436" s="170" t="s">
        <v>1716</v>
      </c>
      <c r="E436" s="170" t="s">
        <v>2029</v>
      </c>
      <c r="F436" s="170"/>
      <c r="G436" s="170" t="s">
        <v>185</v>
      </c>
      <c r="H436" s="169" t="s">
        <v>2831</v>
      </c>
      <c r="I436" s="171" t="s">
        <v>3592</v>
      </c>
      <c r="J436" s="87" t="s">
        <v>30</v>
      </c>
      <c r="K436" s="170"/>
      <c r="L436" s="170"/>
      <c r="M436" s="169" t="s">
        <v>32</v>
      </c>
      <c r="N436" s="169" t="s">
        <v>3985</v>
      </c>
      <c r="O436" s="170" t="s">
        <v>246</v>
      </c>
      <c r="P436" s="170" t="s">
        <v>246</v>
      </c>
      <c r="Q436" s="170"/>
      <c r="R436" s="170"/>
      <c r="S436" s="176">
        <v>43426</v>
      </c>
      <c r="T436" s="170"/>
      <c r="U436" s="170"/>
      <c r="V436" s="169">
        <v>1129.44</v>
      </c>
      <c r="W436" s="172"/>
      <c r="X436" s="169"/>
      <c r="Y436" s="173"/>
      <c r="Z436" s="172">
        <v>1129.44</v>
      </c>
      <c r="AA436" s="169" t="s">
        <v>39</v>
      </c>
      <c r="AB436" s="174"/>
    </row>
    <row r="437" spans="1:28" ht="15.75" customHeight="1" x14ac:dyDescent="0.2">
      <c r="A437" s="168"/>
      <c r="B437" s="169" t="s">
        <v>246</v>
      </c>
      <c r="C437" s="169" t="s">
        <v>962</v>
      </c>
      <c r="D437" s="170" t="s">
        <v>1717</v>
      </c>
      <c r="E437" s="170" t="s">
        <v>2030</v>
      </c>
      <c r="F437" s="170"/>
      <c r="G437" s="170" t="s">
        <v>185</v>
      </c>
      <c r="H437" s="169" t="s">
        <v>2832</v>
      </c>
      <c r="I437" s="171" t="s">
        <v>3580</v>
      </c>
      <c r="J437" s="87" t="s">
        <v>30</v>
      </c>
      <c r="K437" s="170"/>
      <c r="L437" s="170"/>
      <c r="M437" s="169" t="s">
        <v>186</v>
      </c>
      <c r="N437" s="169" t="s">
        <v>3986</v>
      </c>
      <c r="O437" s="170" t="s">
        <v>246</v>
      </c>
      <c r="P437" s="170" t="s">
        <v>246</v>
      </c>
      <c r="Q437" s="170"/>
      <c r="R437" s="170"/>
      <c r="S437" s="176">
        <v>43381</v>
      </c>
      <c r="T437" s="170"/>
      <c r="U437" s="170"/>
      <c r="V437" s="169">
        <v>743.66</v>
      </c>
      <c r="W437" s="172"/>
      <c r="X437" s="169"/>
      <c r="Y437" s="173"/>
      <c r="Z437" s="172">
        <v>743.66</v>
      </c>
      <c r="AA437" s="169" t="s">
        <v>39</v>
      </c>
      <c r="AB437" s="174"/>
    </row>
    <row r="438" spans="1:28" ht="15.75" customHeight="1" x14ac:dyDescent="0.2">
      <c r="A438" s="168"/>
      <c r="B438" s="169" t="s">
        <v>246</v>
      </c>
      <c r="C438" s="169" t="s">
        <v>963</v>
      </c>
      <c r="D438" s="170" t="s">
        <v>1718</v>
      </c>
      <c r="E438" s="170" t="s">
        <v>2031</v>
      </c>
      <c r="F438" s="170"/>
      <c r="G438" s="170" t="s">
        <v>185</v>
      </c>
      <c r="H438" s="169" t="s">
        <v>2833</v>
      </c>
      <c r="I438" s="171" t="s">
        <v>3597</v>
      </c>
      <c r="J438" s="87" t="s">
        <v>30</v>
      </c>
      <c r="K438" s="170"/>
      <c r="L438" s="170"/>
      <c r="M438" s="169" t="s">
        <v>184</v>
      </c>
      <c r="N438" s="169" t="s">
        <v>3987</v>
      </c>
      <c r="O438" s="170" t="s">
        <v>246</v>
      </c>
      <c r="P438" s="170" t="s">
        <v>246</v>
      </c>
      <c r="Q438" s="170"/>
      <c r="R438" s="170"/>
      <c r="S438" s="176">
        <v>43452</v>
      </c>
      <c r="T438" s="170"/>
      <c r="U438" s="170"/>
      <c r="V438" s="169">
        <v>2375.4499999999998</v>
      </c>
      <c r="W438" s="172">
        <v>3214.47</v>
      </c>
      <c r="X438" s="169"/>
      <c r="Y438" s="173"/>
      <c r="Z438" s="172">
        <v>2375.4499999999998</v>
      </c>
      <c r="AA438" s="169" t="s">
        <v>39</v>
      </c>
      <c r="AB438" s="174"/>
    </row>
    <row r="439" spans="1:28" ht="15.75" customHeight="1" x14ac:dyDescent="0.2">
      <c r="A439" s="168"/>
      <c r="B439" s="169" t="s">
        <v>381</v>
      </c>
      <c r="C439" s="169" t="s">
        <v>964</v>
      </c>
      <c r="D439" s="170" t="s">
        <v>1719</v>
      </c>
      <c r="E439" s="170" t="s">
        <v>2032</v>
      </c>
      <c r="F439" s="170"/>
      <c r="G439" s="170" t="s">
        <v>185</v>
      </c>
      <c r="H439" s="169" t="s">
        <v>2834</v>
      </c>
      <c r="I439" s="171" t="s">
        <v>3587</v>
      </c>
      <c r="J439" s="87" t="s">
        <v>30</v>
      </c>
      <c r="K439" s="170" t="s">
        <v>31</v>
      </c>
      <c r="L439" s="170"/>
      <c r="M439" s="169" t="s">
        <v>190</v>
      </c>
      <c r="N439" s="169" t="s">
        <v>3988</v>
      </c>
      <c r="O439" s="170" t="s">
        <v>173</v>
      </c>
      <c r="P439" s="170" t="s">
        <v>4464</v>
      </c>
      <c r="Q439" s="170"/>
      <c r="R439" s="170"/>
      <c r="S439" s="176">
        <v>43208</v>
      </c>
      <c r="T439" s="170"/>
      <c r="U439" s="170"/>
      <c r="V439" s="169">
        <v>1265.4000000000001</v>
      </c>
      <c r="W439" s="172"/>
      <c r="X439" s="169" t="s">
        <v>147</v>
      </c>
      <c r="Y439" s="173">
        <v>632.70000000000005</v>
      </c>
      <c r="Z439" s="172">
        <v>632.70000000000005</v>
      </c>
      <c r="AA439" s="169" t="s">
        <v>39</v>
      </c>
      <c r="AB439" s="174"/>
    </row>
    <row r="440" spans="1:28" ht="15.75" customHeight="1" x14ac:dyDescent="0.2">
      <c r="A440" s="168"/>
      <c r="B440" s="169" t="s">
        <v>382</v>
      </c>
      <c r="C440" s="169" t="s">
        <v>965</v>
      </c>
      <c r="D440" s="170" t="s">
        <v>1719</v>
      </c>
      <c r="E440" s="170" t="s">
        <v>2032</v>
      </c>
      <c r="F440" s="170"/>
      <c r="G440" s="170" t="s">
        <v>185</v>
      </c>
      <c r="H440" s="169" t="s">
        <v>2835</v>
      </c>
      <c r="I440" s="171" t="s">
        <v>3587</v>
      </c>
      <c r="J440" s="87" t="s">
        <v>30</v>
      </c>
      <c r="K440" s="170" t="s">
        <v>31</v>
      </c>
      <c r="L440" s="170"/>
      <c r="M440" s="169" t="s">
        <v>184</v>
      </c>
      <c r="N440" s="169" t="s">
        <v>3707</v>
      </c>
      <c r="O440" s="170" t="s">
        <v>37</v>
      </c>
      <c r="P440" s="170" t="s">
        <v>4465</v>
      </c>
      <c r="Q440" s="170"/>
      <c r="R440" s="170"/>
      <c r="S440" s="176">
        <v>43213</v>
      </c>
      <c r="T440" s="170"/>
      <c r="U440" s="170"/>
      <c r="V440" s="169">
        <v>1816.02</v>
      </c>
      <c r="W440" s="172"/>
      <c r="X440" s="169" t="s">
        <v>147</v>
      </c>
      <c r="Y440" s="173">
        <v>908.01</v>
      </c>
      <c r="Z440" s="172">
        <v>908.01</v>
      </c>
      <c r="AA440" s="169" t="s">
        <v>39</v>
      </c>
      <c r="AB440" s="174"/>
    </row>
    <row r="441" spans="1:28" ht="15.75" customHeight="1" x14ac:dyDescent="0.2">
      <c r="A441" s="168"/>
      <c r="B441" s="169" t="s">
        <v>246</v>
      </c>
      <c r="C441" s="169" t="s">
        <v>966</v>
      </c>
      <c r="D441" s="170" t="s">
        <v>1719</v>
      </c>
      <c r="E441" s="170" t="s">
        <v>2033</v>
      </c>
      <c r="F441" s="170"/>
      <c r="G441" s="170" t="s">
        <v>185</v>
      </c>
      <c r="H441" s="169" t="s">
        <v>2836</v>
      </c>
      <c r="I441" s="171" t="s">
        <v>3587</v>
      </c>
      <c r="J441" s="87" t="s">
        <v>30</v>
      </c>
      <c r="K441" s="170"/>
      <c r="L441" s="170"/>
      <c r="M441" s="169" t="s">
        <v>190</v>
      </c>
      <c r="N441" s="169" t="s">
        <v>3967</v>
      </c>
      <c r="O441" s="170" t="s">
        <v>246</v>
      </c>
      <c r="P441" s="170" t="s">
        <v>246</v>
      </c>
      <c r="Q441" s="170"/>
      <c r="R441" s="170"/>
      <c r="S441" s="176">
        <v>43224</v>
      </c>
      <c r="T441" s="170"/>
      <c r="U441" s="170"/>
      <c r="V441" s="169">
        <v>1816.02</v>
      </c>
      <c r="W441" s="172"/>
      <c r="X441" s="169" t="s">
        <v>147</v>
      </c>
      <c r="Y441" s="173"/>
      <c r="Z441" s="172">
        <v>1816.02</v>
      </c>
      <c r="AA441" s="169" t="s">
        <v>39</v>
      </c>
      <c r="AB441" s="174"/>
    </row>
    <row r="442" spans="1:28" ht="15.75" customHeight="1" x14ac:dyDescent="0.2">
      <c r="A442" s="168"/>
      <c r="B442" s="169" t="s">
        <v>246</v>
      </c>
      <c r="C442" s="169" t="s">
        <v>967</v>
      </c>
      <c r="D442" s="170" t="s">
        <v>1719</v>
      </c>
      <c r="E442" s="170" t="s">
        <v>2033</v>
      </c>
      <c r="F442" s="170"/>
      <c r="G442" s="170" t="s">
        <v>185</v>
      </c>
      <c r="H442" s="169" t="s">
        <v>2837</v>
      </c>
      <c r="I442" s="171" t="s">
        <v>3601</v>
      </c>
      <c r="J442" s="87" t="s">
        <v>30</v>
      </c>
      <c r="K442" s="170"/>
      <c r="L442" s="170"/>
      <c r="M442" s="169" t="s">
        <v>190</v>
      </c>
      <c r="N442" s="169" t="s">
        <v>3967</v>
      </c>
      <c r="O442" s="170" t="s">
        <v>246</v>
      </c>
      <c r="P442" s="170" t="s">
        <v>246</v>
      </c>
      <c r="Q442" s="170"/>
      <c r="R442" s="170"/>
      <c r="S442" s="176">
        <v>43244</v>
      </c>
      <c r="T442" s="170"/>
      <c r="U442" s="170"/>
      <c r="V442" s="169">
        <v>1816.02</v>
      </c>
      <c r="W442" s="172"/>
      <c r="X442" s="169" t="s">
        <v>147</v>
      </c>
      <c r="Y442" s="173"/>
      <c r="Z442" s="172">
        <v>1816.02</v>
      </c>
      <c r="AA442" s="169" t="s">
        <v>39</v>
      </c>
      <c r="AB442" s="174"/>
    </row>
    <row r="443" spans="1:28" ht="15.75" customHeight="1" x14ac:dyDescent="0.2">
      <c r="A443" s="168"/>
      <c r="B443" s="169" t="s">
        <v>246</v>
      </c>
      <c r="C443" s="169" t="s">
        <v>968</v>
      </c>
      <c r="D443" s="170" t="s">
        <v>1719</v>
      </c>
      <c r="E443" s="170" t="s">
        <v>2034</v>
      </c>
      <c r="F443" s="170"/>
      <c r="G443" s="170" t="s">
        <v>185</v>
      </c>
      <c r="H443" s="169" t="s">
        <v>2838</v>
      </c>
      <c r="I443" s="171" t="s">
        <v>3580</v>
      </c>
      <c r="J443" s="87" t="s">
        <v>30</v>
      </c>
      <c r="K443" s="170"/>
      <c r="L443" s="170"/>
      <c r="M443" s="169" t="s">
        <v>188</v>
      </c>
      <c r="N443" s="169" t="s">
        <v>3670</v>
      </c>
      <c r="O443" s="170" t="s">
        <v>246</v>
      </c>
      <c r="P443" s="170" t="s">
        <v>246</v>
      </c>
      <c r="Q443" s="170"/>
      <c r="R443" s="170"/>
      <c r="S443" s="176">
        <v>43286</v>
      </c>
      <c r="T443" s="170"/>
      <c r="U443" s="170"/>
      <c r="V443" s="169">
        <v>1447.69</v>
      </c>
      <c r="W443" s="172"/>
      <c r="X443" s="169" t="s">
        <v>147</v>
      </c>
      <c r="Y443" s="173"/>
      <c r="Z443" s="172">
        <v>1447.69</v>
      </c>
      <c r="AA443" s="169" t="s">
        <v>39</v>
      </c>
      <c r="AB443" s="174"/>
    </row>
    <row r="444" spans="1:28" ht="15.75" customHeight="1" x14ac:dyDescent="0.2">
      <c r="A444" s="168"/>
      <c r="B444" s="169" t="s">
        <v>246</v>
      </c>
      <c r="C444" s="169" t="s">
        <v>969</v>
      </c>
      <c r="D444" s="170" t="s">
        <v>1719</v>
      </c>
      <c r="E444" s="170" t="s">
        <v>2035</v>
      </c>
      <c r="F444" s="170"/>
      <c r="G444" s="170" t="s">
        <v>185</v>
      </c>
      <c r="H444" s="169" t="s">
        <v>2839</v>
      </c>
      <c r="I444" s="171" t="s">
        <v>3591</v>
      </c>
      <c r="J444" s="87" t="s">
        <v>30</v>
      </c>
      <c r="K444" s="170"/>
      <c r="L444" s="170"/>
      <c r="M444" s="169" t="s">
        <v>188</v>
      </c>
      <c r="N444" s="169" t="s">
        <v>3989</v>
      </c>
      <c r="O444" s="170" t="s">
        <v>246</v>
      </c>
      <c r="P444" s="170" t="s">
        <v>246</v>
      </c>
      <c r="Q444" s="170"/>
      <c r="R444" s="170"/>
      <c r="S444" s="176">
        <v>43311</v>
      </c>
      <c r="T444" s="170"/>
      <c r="U444" s="170"/>
      <c r="V444" s="169">
        <v>1703.16</v>
      </c>
      <c r="W444" s="172"/>
      <c r="X444" s="169" t="s">
        <v>147</v>
      </c>
      <c r="Y444" s="173"/>
      <c r="Z444" s="172">
        <v>1703.16</v>
      </c>
      <c r="AA444" s="169" t="s">
        <v>39</v>
      </c>
      <c r="AB444" s="174"/>
    </row>
    <row r="445" spans="1:28" ht="15.75" customHeight="1" x14ac:dyDescent="0.2">
      <c r="A445" s="168"/>
      <c r="B445" s="169" t="s">
        <v>383</v>
      </c>
      <c r="C445" s="169" t="s">
        <v>970</v>
      </c>
      <c r="D445" s="170" t="s">
        <v>1719</v>
      </c>
      <c r="E445" s="170" t="s">
        <v>2032</v>
      </c>
      <c r="F445" s="170"/>
      <c r="G445" s="170" t="s">
        <v>185</v>
      </c>
      <c r="H445" s="169" t="s">
        <v>2840</v>
      </c>
      <c r="I445" s="171" t="s">
        <v>3590</v>
      </c>
      <c r="J445" s="87" t="s">
        <v>30</v>
      </c>
      <c r="K445" s="170"/>
      <c r="L445" s="170"/>
      <c r="M445" s="169" t="s">
        <v>184</v>
      </c>
      <c r="N445" s="169" t="s">
        <v>3990</v>
      </c>
      <c r="O445" s="170" t="s">
        <v>246</v>
      </c>
      <c r="P445" s="170" t="s">
        <v>246</v>
      </c>
      <c r="Q445" s="170"/>
      <c r="R445" s="170"/>
      <c r="S445" s="176">
        <v>43318</v>
      </c>
      <c r="T445" s="170"/>
      <c r="U445" s="170"/>
      <c r="V445" s="169">
        <v>1265.4000000000001</v>
      </c>
      <c r="W445" s="172"/>
      <c r="X445" s="169" t="s">
        <v>147</v>
      </c>
      <c r="Y445" s="173"/>
      <c r="Z445" s="172">
        <v>1265.4000000000001</v>
      </c>
      <c r="AA445" s="169" t="s">
        <v>39</v>
      </c>
      <c r="AB445" s="174"/>
    </row>
    <row r="446" spans="1:28" ht="15.75" customHeight="1" x14ac:dyDescent="0.2">
      <c r="A446" s="168"/>
      <c r="B446" s="169" t="s">
        <v>246</v>
      </c>
      <c r="C446" s="169" t="s">
        <v>971</v>
      </c>
      <c r="D446" s="170" t="s">
        <v>1719</v>
      </c>
      <c r="E446" s="170" t="s">
        <v>2036</v>
      </c>
      <c r="F446" s="170"/>
      <c r="G446" s="170" t="s">
        <v>185</v>
      </c>
      <c r="H446" s="169" t="s">
        <v>2841</v>
      </c>
      <c r="I446" s="171" t="s">
        <v>3605</v>
      </c>
      <c r="J446" s="87" t="s">
        <v>30</v>
      </c>
      <c r="K446" s="170"/>
      <c r="L446" s="170"/>
      <c r="M446" s="169" t="s">
        <v>3638</v>
      </c>
      <c r="N446" s="169" t="s">
        <v>3991</v>
      </c>
      <c r="O446" s="170" t="s">
        <v>246</v>
      </c>
      <c r="P446" s="170" t="s">
        <v>246</v>
      </c>
      <c r="Q446" s="170"/>
      <c r="R446" s="170"/>
      <c r="S446" s="176">
        <v>43333</v>
      </c>
      <c r="T446" s="170"/>
      <c r="U446" s="170"/>
      <c r="V446" s="169">
        <v>1265.4000000000001</v>
      </c>
      <c r="W446" s="172"/>
      <c r="X446" s="169" t="s">
        <v>147</v>
      </c>
      <c r="Y446" s="173"/>
      <c r="Z446" s="172">
        <v>1265.4000000000001</v>
      </c>
      <c r="AA446" s="169" t="s">
        <v>39</v>
      </c>
      <c r="AB446" s="174"/>
    </row>
    <row r="447" spans="1:28" ht="15.75" customHeight="1" x14ac:dyDescent="0.2">
      <c r="A447" s="168"/>
      <c r="B447" s="169" t="s">
        <v>384</v>
      </c>
      <c r="C447" s="169" t="s">
        <v>972</v>
      </c>
      <c r="D447" s="170" t="s">
        <v>1719</v>
      </c>
      <c r="E447" s="170" t="s">
        <v>2037</v>
      </c>
      <c r="F447" s="170"/>
      <c r="G447" s="170" t="s">
        <v>185</v>
      </c>
      <c r="H447" s="169" t="s">
        <v>2842</v>
      </c>
      <c r="I447" s="171" t="s">
        <v>3604</v>
      </c>
      <c r="J447" s="87" t="s">
        <v>30</v>
      </c>
      <c r="K447" s="170" t="s">
        <v>31</v>
      </c>
      <c r="L447" s="170"/>
      <c r="M447" s="169" t="s">
        <v>188</v>
      </c>
      <c r="N447" s="169" t="s">
        <v>3992</v>
      </c>
      <c r="O447" s="170" t="s">
        <v>37</v>
      </c>
      <c r="P447" s="170" t="s">
        <v>4466</v>
      </c>
      <c r="Q447" s="170"/>
      <c r="R447" s="170"/>
      <c r="S447" s="176">
        <v>43341</v>
      </c>
      <c r="T447" s="170"/>
      <c r="U447" s="170"/>
      <c r="V447" s="169">
        <v>2017.8</v>
      </c>
      <c r="W447" s="172"/>
      <c r="X447" s="169" t="s">
        <v>147</v>
      </c>
      <c r="Y447" s="173">
        <v>1008.9</v>
      </c>
      <c r="Z447" s="172">
        <v>1008.9</v>
      </c>
      <c r="AA447" s="169" t="s">
        <v>39</v>
      </c>
      <c r="AB447" s="174"/>
    </row>
    <row r="448" spans="1:28" ht="15.75" customHeight="1" x14ac:dyDescent="0.2">
      <c r="A448" s="168"/>
      <c r="B448" s="169" t="s">
        <v>246</v>
      </c>
      <c r="C448" s="169" t="s">
        <v>973</v>
      </c>
      <c r="D448" s="170" t="s">
        <v>1719</v>
      </c>
      <c r="E448" s="170" t="s">
        <v>2034</v>
      </c>
      <c r="F448" s="170"/>
      <c r="G448" s="170" t="s">
        <v>185</v>
      </c>
      <c r="H448" s="169" t="s">
        <v>2843</v>
      </c>
      <c r="I448" s="171" t="s">
        <v>3581</v>
      </c>
      <c r="J448" s="87" t="s">
        <v>30</v>
      </c>
      <c r="K448" s="170"/>
      <c r="L448" s="170"/>
      <c r="M448" s="169" t="s">
        <v>3634</v>
      </c>
      <c r="N448" s="169" t="s">
        <v>3993</v>
      </c>
      <c r="O448" s="170" t="s">
        <v>246</v>
      </c>
      <c r="P448" s="170" t="s">
        <v>246</v>
      </c>
      <c r="Q448" s="170"/>
      <c r="R448" s="170"/>
      <c r="S448" s="176">
        <v>43347</v>
      </c>
      <c r="T448" s="170"/>
      <c r="U448" s="170"/>
      <c r="V448" s="169">
        <v>1816.02</v>
      </c>
      <c r="W448" s="172"/>
      <c r="X448" s="169" t="s">
        <v>147</v>
      </c>
      <c r="Y448" s="173"/>
      <c r="Z448" s="172">
        <v>1816.02</v>
      </c>
      <c r="AA448" s="169" t="s">
        <v>39</v>
      </c>
      <c r="AB448" s="174"/>
    </row>
    <row r="449" spans="1:28" ht="15.75" customHeight="1" x14ac:dyDescent="0.2">
      <c r="A449" s="168"/>
      <c r="B449" s="169" t="s">
        <v>246</v>
      </c>
      <c r="C449" s="169" t="s">
        <v>974</v>
      </c>
      <c r="D449" s="170" t="s">
        <v>1719</v>
      </c>
      <c r="E449" s="170" t="s">
        <v>2033</v>
      </c>
      <c r="F449" s="170"/>
      <c r="G449" s="170" t="s">
        <v>185</v>
      </c>
      <c r="H449" s="169" t="s">
        <v>2844</v>
      </c>
      <c r="I449" s="171" t="s">
        <v>3581</v>
      </c>
      <c r="J449" s="87" t="s">
        <v>30</v>
      </c>
      <c r="K449" s="170"/>
      <c r="L449" s="170"/>
      <c r="M449" s="169" t="s">
        <v>188</v>
      </c>
      <c r="N449" s="169" t="s">
        <v>3989</v>
      </c>
      <c r="O449" s="170" t="s">
        <v>246</v>
      </c>
      <c r="P449" s="170" t="s">
        <v>246</v>
      </c>
      <c r="Q449" s="170"/>
      <c r="R449" s="170"/>
      <c r="S449" s="176">
        <v>43353</v>
      </c>
      <c r="T449" s="170"/>
      <c r="U449" s="170"/>
      <c r="V449" s="169">
        <v>1816.02</v>
      </c>
      <c r="W449" s="172"/>
      <c r="X449" s="169" t="s">
        <v>147</v>
      </c>
      <c r="Y449" s="173"/>
      <c r="Z449" s="172">
        <v>1816.02</v>
      </c>
      <c r="AA449" s="169" t="s">
        <v>39</v>
      </c>
      <c r="AB449" s="174"/>
    </row>
    <row r="450" spans="1:28" ht="15.75" customHeight="1" x14ac:dyDescent="0.2">
      <c r="A450" s="168"/>
      <c r="B450" s="169" t="s">
        <v>246</v>
      </c>
      <c r="C450" s="169" t="s">
        <v>975</v>
      </c>
      <c r="D450" s="170" t="s">
        <v>1719</v>
      </c>
      <c r="E450" s="170" t="s">
        <v>2038</v>
      </c>
      <c r="F450" s="170"/>
      <c r="G450" s="170" t="s">
        <v>185</v>
      </c>
      <c r="H450" s="169" t="s">
        <v>2845</v>
      </c>
      <c r="I450" s="171" t="s">
        <v>3581</v>
      </c>
      <c r="J450" s="87" t="s">
        <v>30</v>
      </c>
      <c r="K450" s="170"/>
      <c r="L450" s="170"/>
      <c r="M450" s="169" t="s">
        <v>186</v>
      </c>
      <c r="N450" s="169" t="s">
        <v>3994</v>
      </c>
      <c r="O450" s="170" t="s">
        <v>246</v>
      </c>
      <c r="P450" s="170" t="s">
        <v>246</v>
      </c>
      <c r="Q450" s="170"/>
      <c r="R450" s="170"/>
      <c r="S450" s="176">
        <v>43363</v>
      </c>
      <c r="T450" s="170"/>
      <c r="U450" s="170"/>
      <c r="V450" s="169">
        <v>1816.02</v>
      </c>
      <c r="W450" s="172"/>
      <c r="X450" s="169" t="s">
        <v>147</v>
      </c>
      <c r="Y450" s="173"/>
      <c r="Z450" s="172">
        <v>1816.02</v>
      </c>
      <c r="AA450" s="169" t="s">
        <v>39</v>
      </c>
      <c r="AB450" s="174"/>
    </row>
    <row r="451" spans="1:28" ht="15.75" customHeight="1" x14ac:dyDescent="0.2">
      <c r="A451" s="168"/>
      <c r="B451" s="169" t="s">
        <v>385</v>
      </c>
      <c r="C451" s="169" t="s">
        <v>976</v>
      </c>
      <c r="D451" s="170" t="s">
        <v>1719</v>
      </c>
      <c r="E451" s="170" t="s">
        <v>2033</v>
      </c>
      <c r="F451" s="170"/>
      <c r="G451" s="170" t="s">
        <v>185</v>
      </c>
      <c r="H451" s="169" t="s">
        <v>2846</v>
      </c>
      <c r="I451" s="171" t="s">
        <v>3581</v>
      </c>
      <c r="J451" s="87" t="s">
        <v>30</v>
      </c>
      <c r="K451" s="170"/>
      <c r="L451" s="170"/>
      <c r="M451" s="169" t="s">
        <v>184</v>
      </c>
      <c r="N451" s="169" t="s">
        <v>3995</v>
      </c>
      <c r="O451" s="170" t="s">
        <v>246</v>
      </c>
      <c r="P451" s="170" t="s">
        <v>246</v>
      </c>
      <c r="Q451" s="170"/>
      <c r="R451" s="170"/>
      <c r="S451" s="176">
        <v>43367</v>
      </c>
      <c r="T451" s="170"/>
      <c r="U451" s="170"/>
      <c r="V451" s="169">
        <v>1169.6400000000001</v>
      </c>
      <c r="W451" s="172"/>
      <c r="X451" s="169" t="s">
        <v>147</v>
      </c>
      <c r="Y451" s="173"/>
      <c r="Z451" s="172">
        <v>1169.6400000000001</v>
      </c>
      <c r="AA451" s="169" t="s">
        <v>39</v>
      </c>
      <c r="AB451" s="174"/>
    </row>
    <row r="452" spans="1:28" ht="15.75" customHeight="1" x14ac:dyDescent="0.2">
      <c r="A452" s="168"/>
      <c r="B452" s="169" t="s">
        <v>246</v>
      </c>
      <c r="C452" s="169" t="s">
        <v>977</v>
      </c>
      <c r="D452" s="170" t="s">
        <v>1719</v>
      </c>
      <c r="E452" s="170" t="s">
        <v>2038</v>
      </c>
      <c r="F452" s="170"/>
      <c r="G452" s="170" t="s">
        <v>185</v>
      </c>
      <c r="H452" s="169" t="s">
        <v>2847</v>
      </c>
      <c r="I452" s="171" t="s">
        <v>3581</v>
      </c>
      <c r="J452" s="87" t="s">
        <v>30</v>
      </c>
      <c r="K452" s="170"/>
      <c r="L452" s="170"/>
      <c r="M452" s="169" t="s">
        <v>186</v>
      </c>
      <c r="N452" s="169" t="s">
        <v>3768</v>
      </c>
      <c r="O452" s="170" t="s">
        <v>246</v>
      </c>
      <c r="P452" s="170" t="s">
        <v>246</v>
      </c>
      <c r="Q452" s="170"/>
      <c r="R452" s="170"/>
      <c r="S452" s="176">
        <v>43371</v>
      </c>
      <c r="T452" s="170"/>
      <c r="U452" s="170"/>
      <c r="V452" s="169">
        <v>2017.8</v>
      </c>
      <c r="W452" s="172"/>
      <c r="X452" s="169" t="s">
        <v>147</v>
      </c>
      <c r="Y452" s="173"/>
      <c r="Z452" s="172">
        <v>2017.8</v>
      </c>
      <c r="AA452" s="169" t="s">
        <v>39</v>
      </c>
      <c r="AB452" s="174"/>
    </row>
    <row r="453" spans="1:28" ht="15.75" customHeight="1" x14ac:dyDescent="0.2">
      <c r="A453" s="168"/>
      <c r="B453" s="169" t="s">
        <v>386</v>
      </c>
      <c r="C453" s="169" t="s">
        <v>978</v>
      </c>
      <c r="D453" s="170" t="s">
        <v>1719</v>
      </c>
      <c r="E453" s="170" t="s">
        <v>2032</v>
      </c>
      <c r="F453" s="170"/>
      <c r="G453" s="170" t="s">
        <v>185</v>
      </c>
      <c r="H453" s="169" t="s">
        <v>2848</v>
      </c>
      <c r="I453" s="171" t="s">
        <v>3581</v>
      </c>
      <c r="J453" s="87" t="s">
        <v>30</v>
      </c>
      <c r="K453" s="170"/>
      <c r="L453" s="170"/>
      <c r="M453" s="169" t="s">
        <v>184</v>
      </c>
      <c r="N453" s="169" t="s">
        <v>3996</v>
      </c>
      <c r="O453" s="170" t="s">
        <v>176</v>
      </c>
      <c r="P453" s="170" t="s">
        <v>4467</v>
      </c>
      <c r="Q453" s="170"/>
      <c r="R453" s="170"/>
      <c r="S453" s="176">
        <v>43371</v>
      </c>
      <c r="T453" s="170"/>
      <c r="U453" s="170"/>
      <c r="V453" s="169">
        <v>1816.02</v>
      </c>
      <c r="W453" s="172"/>
      <c r="X453" s="169" t="s">
        <v>147</v>
      </c>
      <c r="Y453" s="173"/>
      <c r="Z453" s="172">
        <v>1816.02</v>
      </c>
      <c r="AA453" s="169" t="s">
        <v>39</v>
      </c>
      <c r="AB453" s="174"/>
    </row>
    <row r="454" spans="1:28" ht="15.75" customHeight="1" x14ac:dyDescent="0.2">
      <c r="A454" s="168"/>
      <c r="B454" s="169" t="s">
        <v>387</v>
      </c>
      <c r="C454" s="169" t="s">
        <v>979</v>
      </c>
      <c r="D454" s="170" t="s">
        <v>1719</v>
      </c>
      <c r="E454" s="170" t="s">
        <v>2035</v>
      </c>
      <c r="F454" s="170"/>
      <c r="G454" s="170" t="s">
        <v>185</v>
      </c>
      <c r="H454" s="169" t="s">
        <v>2849</v>
      </c>
      <c r="I454" s="171" t="s">
        <v>3581</v>
      </c>
      <c r="J454" s="87" t="s">
        <v>30</v>
      </c>
      <c r="K454" s="170" t="s">
        <v>31</v>
      </c>
      <c r="L454" s="170"/>
      <c r="M454" s="169" t="s">
        <v>3632</v>
      </c>
      <c r="N454" s="169" t="s">
        <v>3997</v>
      </c>
      <c r="O454" s="170" t="s">
        <v>37</v>
      </c>
      <c r="P454" s="170" t="s">
        <v>4419</v>
      </c>
      <c r="Q454" s="170"/>
      <c r="R454" s="170"/>
      <c r="S454" s="176">
        <v>43375</v>
      </c>
      <c r="T454" s="170"/>
      <c r="U454" s="170"/>
      <c r="V454" s="169">
        <v>1703.16</v>
      </c>
      <c r="W454" s="172"/>
      <c r="X454" s="169" t="s">
        <v>147</v>
      </c>
      <c r="Y454" s="173">
        <v>851.58</v>
      </c>
      <c r="Z454" s="172">
        <v>851.58</v>
      </c>
      <c r="AA454" s="169" t="s">
        <v>39</v>
      </c>
      <c r="AB454" s="174"/>
    </row>
    <row r="455" spans="1:28" ht="15.75" customHeight="1" x14ac:dyDescent="0.2">
      <c r="A455" s="168"/>
      <c r="B455" s="169" t="s">
        <v>246</v>
      </c>
      <c r="C455" s="169" t="s">
        <v>980</v>
      </c>
      <c r="D455" s="170" t="s">
        <v>1719</v>
      </c>
      <c r="E455" s="170" t="s">
        <v>2039</v>
      </c>
      <c r="F455" s="170"/>
      <c r="G455" s="170" t="s">
        <v>185</v>
      </c>
      <c r="H455" s="169" t="s">
        <v>2850</v>
      </c>
      <c r="I455" s="171" t="s">
        <v>3581</v>
      </c>
      <c r="J455" s="87" t="s">
        <v>30</v>
      </c>
      <c r="K455" s="170"/>
      <c r="L455" s="170"/>
      <c r="M455" s="169" t="s">
        <v>190</v>
      </c>
      <c r="N455" s="169" t="s">
        <v>3772</v>
      </c>
      <c r="O455" s="170" t="s">
        <v>246</v>
      </c>
      <c r="P455" s="170" t="s">
        <v>246</v>
      </c>
      <c r="Q455" s="170"/>
      <c r="R455" s="170"/>
      <c r="S455" s="176">
        <v>43375</v>
      </c>
      <c r="T455" s="170"/>
      <c r="U455" s="170"/>
      <c r="V455" s="169">
        <v>1532.84</v>
      </c>
      <c r="W455" s="172"/>
      <c r="X455" s="169" t="s">
        <v>147</v>
      </c>
      <c r="Y455" s="173"/>
      <c r="Z455" s="172">
        <v>1532.84</v>
      </c>
      <c r="AA455" s="169" t="s">
        <v>39</v>
      </c>
      <c r="AB455" s="174"/>
    </row>
    <row r="456" spans="1:28" ht="15.75" customHeight="1" x14ac:dyDescent="0.2">
      <c r="A456" s="168"/>
      <c r="B456" s="169" t="s">
        <v>388</v>
      </c>
      <c r="C456" s="169" t="s">
        <v>981</v>
      </c>
      <c r="D456" s="170" t="s">
        <v>1719</v>
      </c>
      <c r="E456" s="170" t="s">
        <v>2040</v>
      </c>
      <c r="F456" s="170"/>
      <c r="G456" s="170" t="s">
        <v>185</v>
      </c>
      <c r="H456" s="169" t="s">
        <v>2851</v>
      </c>
      <c r="I456" s="171" t="s">
        <v>3592</v>
      </c>
      <c r="J456" s="87" t="s">
        <v>30</v>
      </c>
      <c r="K456" s="170" t="s">
        <v>31</v>
      </c>
      <c r="L456" s="170"/>
      <c r="M456" s="169" t="s">
        <v>3633</v>
      </c>
      <c r="N456" s="169" t="s">
        <v>3998</v>
      </c>
      <c r="O456" s="170" t="s">
        <v>37</v>
      </c>
      <c r="P456" s="170" t="s">
        <v>4468</v>
      </c>
      <c r="Q456" s="170"/>
      <c r="R456" s="170"/>
      <c r="S456" s="176">
        <v>43383</v>
      </c>
      <c r="T456" s="170"/>
      <c r="U456" s="170"/>
      <c r="V456" s="169">
        <v>1169.6400000000001</v>
      </c>
      <c r="W456" s="172"/>
      <c r="X456" s="169" t="s">
        <v>147</v>
      </c>
      <c r="Y456" s="173">
        <v>584.82000000000005</v>
      </c>
      <c r="Z456" s="172">
        <v>584.82000000000005</v>
      </c>
      <c r="AA456" s="169" t="s">
        <v>39</v>
      </c>
      <c r="AB456" s="174"/>
    </row>
    <row r="457" spans="1:28" ht="15.75" customHeight="1" x14ac:dyDescent="0.2">
      <c r="A457" s="168"/>
      <c r="B457" s="169" t="s">
        <v>389</v>
      </c>
      <c r="C457" s="169" t="s">
        <v>982</v>
      </c>
      <c r="D457" s="170" t="s">
        <v>1719</v>
      </c>
      <c r="E457" s="170" t="s">
        <v>2033</v>
      </c>
      <c r="F457" s="170"/>
      <c r="G457" s="170" t="s">
        <v>185</v>
      </c>
      <c r="H457" s="169" t="s">
        <v>2852</v>
      </c>
      <c r="I457" s="171" t="s">
        <v>3581</v>
      </c>
      <c r="J457" s="87" t="s">
        <v>30</v>
      </c>
      <c r="K457" s="170" t="s">
        <v>31</v>
      </c>
      <c r="L457" s="170"/>
      <c r="M457" s="169" t="s">
        <v>184</v>
      </c>
      <c r="N457" s="169" t="s">
        <v>3999</v>
      </c>
      <c r="O457" s="170" t="s">
        <v>37</v>
      </c>
      <c r="P457" s="170" t="s">
        <v>4469</v>
      </c>
      <c r="Q457" s="170"/>
      <c r="R457" s="170"/>
      <c r="S457" s="176">
        <v>43383</v>
      </c>
      <c r="T457" s="170"/>
      <c r="U457" s="170"/>
      <c r="V457" s="169">
        <v>1299.5999999999999</v>
      </c>
      <c r="W457" s="172"/>
      <c r="X457" s="169" t="s">
        <v>147</v>
      </c>
      <c r="Y457" s="173">
        <v>649.79999999999995</v>
      </c>
      <c r="Z457" s="172">
        <v>649.79999999999995</v>
      </c>
      <c r="AA457" s="169" t="s">
        <v>39</v>
      </c>
      <c r="AB457" s="174"/>
    </row>
    <row r="458" spans="1:28" ht="15.75" customHeight="1" x14ac:dyDescent="0.2">
      <c r="A458" s="168"/>
      <c r="B458" s="169" t="s">
        <v>390</v>
      </c>
      <c r="C458" s="169" t="s">
        <v>983</v>
      </c>
      <c r="D458" s="170" t="s">
        <v>1719</v>
      </c>
      <c r="E458" s="170" t="s">
        <v>2033</v>
      </c>
      <c r="F458" s="170"/>
      <c r="G458" s="170" t="s">
        <v>185</v>
      </c>
      <c r="H458" s="169" t="s">
        <v>2853</v>
      </c>
      <c r="I458" s="171" t="s">
        <v>3592</v>
      </c>
      <c r="J458" s="87" t="s">
        <v>30</v>
      </c>
      <c r="K458" s="170"/>
      <c r="L458" s="170"/>
      <c r="M458" s="169" t="s">
        <v>184</v>
      </c>
      <c r="N458" s="169" t="s">
        <v>4000</v>
      </c>
      <c r="O458" s="170" t="s">
        <v>246</v>
      </c>
      <c r="P458" s="170" t="s">
        <v>246</v>
      </c>
      <c r="Q458" s="170"/>
      <c r="R458" s="170"/>
      <c r="S458" s="176">
        <v>43392</v>
      </c>
      <c r="T458" s="170"/>
      <c r="U458" s="170"/>
      <c r="V458" s="169">
        <v>1816.02</v>
      </c>
      <c r="W458" s="172"/>
      <c r="X458" s="169" t="s">
        <v>147</v>
      </c>
      <c r="Y458" s="173"/>
      <c r="Z458" s="172">
        <v>1816.02</v>
      </c>
      <c r="AA458" s="169" t="s">
        <v>39</v>
      </c>
      <c r="AB458" s="174"/>
    </row>
    <row r="459" spans="1:28" ht="15.75" customHeight="1" x14ac:dyDescent="0.2">
      <c r="A459" s="168"/>
      <c r="B459" s="169" t="s">
        <v>246</v>
      </c>
      <c r="C459" s="169" t="s">
        <v>984</v>
      </c>
      <c r="D459" s="170" t="s">
        <v>1719</v>
      </c>
      <c r="E459" s="170" t="s">
        <v>2034</v>
      </c>
      <c r="F459" s="170"/>
      <c r="G459" s="170" t="s">
        <v>185</v>
      </c>
      <c r="H459" s="169" t="s">
        <v>2854</v>
      </c>
      <c r="I459" s="171" t="s">
        <v>3592</v>
      </c>
      <c r="J459" s="87" t="s">
        <v>30</v>
      </c>
      <c r="K459" s="170"/>
      <c r="L459" s="170"/>
      <c r="M459" s="169" t="s">
        <v>188</v>
      </c>
      <c r="N459" s="169" t="s">
        <v>3676</v>
      </c>
      <c r="O459" s="170" t="s">
        <v>246</v>
      </c>
      <c r="P459" s="170" t="s">
        <v>246</v>
      </c>
      <c r="Q459" s="170"/>
      <c r="R459" s="170"/>
      <c r="S459" s="176">
        <v>43410</v>
      </c>
      <c r="T459" s="170"/>
      <c r="U459" s="170"/>
      <c r="V459" s="169">
        <v>1265.4000000000001</v>
      </c>
      <c r="W459" s="172"/>
      <c r="X459" s="169" t="s">
        <v>147</v>
      </c>
      <c r="Y459" s="173"/>
      <c r="Z459" s="172">
        <v>1265.4000000000001</v>
      </c>
      <c r="AA459" s="169" t="s">
        <v>39</v>
      </c>
      <c r="AB459" s="174"/>
    </row>
    <row r="460" spans="1:28" ht="15.75" customHeight="1" x14ac:dyDescent="0.2">
      <c r="A460" s="168"/>
      <c r="B460" s="169" t="s">
        <v>391</v>
      </c>
      <c r="C460" s="169" t="s">
        <v>985</v>
      </c>
      <c r="D460" s="170" t="s">
        <v>1719</v>
      </c>
      <c r="E460" s="170" t="s">
        <v>2032</v>
      </c>
      <c r="F460" s="170"/>
      <c r="G460" s="170" t="s">
        <v>185</v>
      </c>
      <c r="H460" s="169" t="s">
        <v>2855</v>
      </c>
      <c r="I460" s="171" t="s">
        <v>3593</v>
      </c>
      <c r="J460" s="87" t="s">
        <v>30</v>
      </c>
      <c r="K460" s="170"/>
      <c r="L460" s="170"/>
      <c r="M460" s="169" t="s">
        <v>184</v>
      </c>
      <c r="N460" s="169" t="s">
        <v>4001</v>
      </c>
      <c r="O460" s="170" t="s">
        <v>246</v>
      </c>
      <c r="P460" s="170" t="s">
        <v>246</v>
      </c>
      <c r="Q460" s="170"/>
      <c r="R460" s="170"/>
      <c r="S460" s="176">
        <v>43438</v>
      </c>
      <c r="T460" s="170"/>
      <c r="U460" s="170"/>
      <c r="V460" s="169">
        <v>1118.29</v>
      </c>
      <c r="W460" s="172"/>
      <c r="X460" s="169" t="s">
        <v>147</v>
      </c>
      <c r="Y460" s="173"/>
      <c r="Z460" s="172">
        <v>1118.29</v>
      </c>
      <c r="AA460" s="169" t="s">
        <v>39</v>
      </c>
      <c r="AB460" s="174"/>
    </row>
    <row r="461" spans="1:28" ht="15.75" customHeight="1" x14ac:dyDescent="0.2">
      <c r="A461" s="168"/>
      <c r="B461" s="169" t="s">
        <v>392</v>
      </c>
      <c r="C461" s="169" t="s">
        <v>986</v>
      </c>
      <c r="D461" s="170" t="s">
        <v>1719</v>
      </c>
      <c r="E461" s="170" t="s">
        <v>2033</v>
      </c>
      <c r="F461" s="170"/>
      <c r="G461" s="170" t="s">
        <v>185</v>
      </c>
      <c r="H461" s="169" t="s">
        <v>2856</v>
      </c>
      <c r="I461" s="171" t="s">
        <v>3593</v>
      </c>
      <c r="J461" s="87" t="s">
        <v>30</v>
      </c>
      <c r="K461" s="170"/>
      <c r="L461" s="170"/>
      <c r="M461" s="169" t="s">
        <v>3631</v>
      </c>
      <c r="N461" s="169" t="s">
        <v>3762</v>
      </c>
      <c r="O461" s="170" t="s">
        <v>246</v>
      </c>
      <c r="P461" s="170" t="s">
        <v>246</v>
      </c>
      <c r="Q461" s="170"/>
      <c r="R461" s="170"/>
      <c r="S461" s="176">
        <v>43473</v>
      </c>
      <c r="T461" s="170"/>
      <c r="U461" s="170"/>
      <c r="V461" s="169">
        <v>1863.81</v>
      </c>
      <c r="W461" s="172"/>
      <c r="X461" s="169" t="s">
        <v>147</v>
      </c>
      <c r="Y461" s="173"/>
      <c r="Z461" s="172">
        <v>1863.81</v>
      </c>
      <c r="AA461" s="169" t="s">
        <v>39</v>
      </c>
      <c r="AB461" s="174"/>
    </row>
    <row r="462" spans="1:28" ht="15.75" customHeight="1" x14ac:dyDescent="0.2">
      <c r="A462" s="168"/>
      <c r="B462" s="169" t="s">
        <v>393</v>
      </c>
      <c r="C462" s="169" t="s">
        <v>987</v>
      </c>
      <c r="D462" s="170" t="s">
        <v>1719</v>
      </c>
      <c r="E462" s="170" t="s">
        <v>2035</v>
      </c>
      <c r="F462" s="170"/>
      <c r="G462" s="170" t="s">
        <v>185</v>
      </c>
      <c r="H462" s="169" t="s">
        <v>2857</v>
      </c>
      <c r="I462" s="171" t="s">
        <v>3597</v>
      </c>
      <c r="J462" s="87" t="s">
        <v>30</v>
      </c>
      <c r="K462" s="170"/>
      <c r="L462" s="170"/>
      <c r="M462" s="169" t="s">
        <v>184</v>
      </c>
      <c r="N462" s="169" t="s">
        <v>4002</v>
      </c>
      <c r="O462" s="170" t="s">
        <v>246</v>
      </c>
      <c r="P462" s="170" t="s">
        <v>246</v>
      </c>
      <c r="Q462" s="170"/>
      <c r="R462" s="170"/>
      <c r="S462" s="176">
        <v>43475</v>
      </c>
      <c r="T462" s="170"/>
      <c r="U462" s="170"/>
      <c r="V462" s="169">
        <v>1747.98</v>
      </c>
      <c r="W462" s="172"/>
      <c r="X462" s="169" t="s">
        <v>147</v>
      </c>
      <c r="Y462" s="173"/>
      <c r="Z462" s="172">
        <v>1747.98</v>
      </c>
      <c r="AA462" s="169" t="s">
        <v>39</v>
      </c>
      <c r="AB462" s="174"/>
    </row>
    <row r="463" spans="1:28" ht="15.75" customHeight="1" x14ac:dyDescent="0.2">
      <c r="A463" s="168"/>
      <c r="B463" s="169" t="s">
        <v>394</v>
      </c>
      <c r="C463" s="169" t="s">
        <v>988</v>
      </c>
      <c r="D463" s="170" t="s">
        <v>1719</v>
      </c>
      <c r="E463" s="170" t="s">
        <v>2033</v>
      </c>
      <c r="F463" s="170"/>
      <c r="G463" s="170" t="s">
        <v>185</v>
      </c>
      <c r="H463" s="169" t="s">
        <v>2858</v>
      </c>
      <c r="I463" s="171" t="s">
        <v>3597</v>
      </c>
      <c r="J463" s="87" t="s">
        <v>30</v>
      </c>
      <c r="K463" s="170" t="s">
        <v>31</v>
      </c>
      <c r="L463" s="170"/>
      <c r="M463" s="169" t="s">
        <v>3631</v>
      </c>
      <c r="N463" s="169" t="s">
        <v>4003</v>
      </c>
      <c r="O463" s="170" t="s">
        <v>37</v>
      </c>
      <c r="P463" s="170" t="s">
        <v>4458</v>
      </c>
      <c r="Q463" s="170"/>
      <c r="R463" s="170"/>
      <c r="S463" s="176">
        <v>43476</v>
      </c>
      <c r="T463" s="170"/>
      <c r="U463" s="170"/>
      <c r="V463" s="169">
        <v>2070.9</v>
      </c>
      <c r="W463" s="172"/>
      <c r="X463" s="169" t="s">
        <v>147</v>
      </c>
      <c r="Y463" s="173">
        <v>1035.45</v>
      </c>
      <c r="Z463" s="172">
        <v>1035.45</v>
      </c>
      <c r="AA463" s="169" t="s">
        <v>39</v>
      </c>
      <c r="AB463" s="174"/>
    </row>
    <row r="464" spans="1:28" ht="15.75" customHeight="1" x14ac:dyDescent="0.2">
      <c r="A464" s="168"/>
      <c r="B464" s="169" t="s">
        <v>246</v>
      </c>
      <c r="C464" s="169" t="s">
        <v>989</v>
      </c>
      <c r="D464" s="170" t="s">
        <v>1719</v>
      </c>
      <c r="E464" s="170" t="s">
        <v>2038</v>
      </c>
      <c r="F464" s="170"/>
      <c r="G464" s="170" t="s">
        <v>185</v>
      </c>
      <c r="H464" s="169" t="s">
        <v>2859</v>
      </c>
      <c r="I464" s="171" t="s">
        <v>3597</v>
      </c>
      <c r="J464" s="87" t="s">
        <v>30</v>
      </c>
      <c r="K464" s="170"/>
      <c r="L464" s="170"/>
      <c r="M464" s="169" t="s">
        <v>186</v>
      </c>
      <c r="N464" s="169" t="s">
        <v>4004</v>
      </c>
      <c r="O464" s="170" t="s">
        <v>246</v>
      </c>
      <c r="P464" s="170" t="s">
        <v>246</v>
      </c>
      <c r="Q464" s="170"/>
      <c r="R464" s="170"/>
      <c r="S464" s="176">
        <v>43479</v>
      </c>
      <c r="T464" s="170"/>
      <c r="U464" s="170"/>
      <c r="V464" s="169">
        <v>2070.9</v>
      </c>
      <c r="W464" s="172"/>
      <c r="X464" s="169" t="s">
        <v>147</v>
      </c>
      <c r="Y464" s="173"/>
      <c r="Z464" s="172">
        <v>2070.9</v>
      </c>
      <c r="AA464" s="169" t="s">
        <v>39</v>
      </c>
      <c r="AB464" s="174"/>
    </row>
    <row r="465" spans="1:28" ht="15.75" customHeight="1" x14ac:dyDescent="0.2">
      <c r="A465" s="168"/>
      <c r="B465" s="169" t="s">
        <v>246</v>
      </c>
      <c r="C465" s="169" t="s">
        <v>990</v>
      </c>
      <c r="D465" s="170" t="s">
        <v>1719</v>
      </c>
      <c r="E465" s="170" t="s">
        <v>2041</v>
      </c>
      <c r="F465" s="170"/>
      <c r="G465" s="170" t="s">
        <v>185</v>
      </c>
      <c r="H465" s="169" t="s">
        <v>2860</v>
      </c>
      <c r="I465" s="171" t="s">
        <v>3597</v>
      </c>
      <c r="J465" s="87" t="s">
        <v>30</v>
      </c>
      <c r="K465" s="170"/>
      <c r="L465" s="170"/>
      <c r="M465" s="169" t="s">
        <v>32</v>
      </c>
      <c r="N465" s="169" t="s">
        <v>4005</v>
      </c>
      <c r="O465" s="170" t="s">
        <v>246</v>
      </c>
      <c r="P465" s="170" t="s">
        <v>246</v>
      </c>
      <c r="Q465" s="170"/>
      <c r="R465" s="170"/>
      <c r="S465" s="176">
        <v>43482</v>
      </c>
      <c r="T465" s="170"/>
      <c r="U465" s="170"/>
      <c r="V465" s="169">
        <v>1333.8</v>
      </c>
      <c r="W465" s="172"/>
      <c r="X465" s="169" t="s">
        <v>147</v>
      </c>
      <c r="Y465" s="173"/>
      <c r="Z465" s="172">
        <v>1333.8</v>
      </c>
      <c r="AA465" s="169" t="s">
        <v>39</v>
      </c>
      <c r="AB465" s="174"/>
    </row>
    <row r="466" spans="1:28" ht="15.75" customHeight="1" x14ac:dyDescent="0.2">
      <c r="A466" s="168"/>
      <c r="B466" s="169" t="s">
        <v>395</v>
      </c>
      <c r="C466" s="169" t="s">
        <v>991</v>
      </c>
      <c r="D466" s="170" t="s">
        <v>1719</v>
      </c>
      <c r="E466" s="170" t="s">
        <v>2034</v>
      </c>
      <c r="F466" s="170"/>
      <c r="G466" s="170" t="s">
        <v>185</v>
      </c>
      <c r="H466" s="169" t="s">
        <v>2861</v>
      </c>
      <c r="I466" s="171" t="s">
        <v>3597</v>
      </c>
      <c r="J466" s="87" t="s">
        <v>30</v>
      </c>
      <c r="K466" s="170" t="s">
        <v>31</v>
      </c>
      <c r="L466" s="170"/>
      <c r="M466" s="169" t="s">
        <v>184</v>
      </c>
      <c r="N466" s="169" t="s">
        <v>3754</v>
      </c>
      <c r="O466" s="170" t="s">
        <v>33</v>
      </c>
      <c r="P466" s="170" t="s">
        <v>4429</v>
      </c>
      <c r="Q466" s="170"/>
      <c r="R466" s="170"/>
      <c r="S466" s="176">
        <v>43482</v>
      </c>
      <c r="T466" s="170"/>
      <c r="U466" s="170"/>
      <c r="V466" s="169">
        <v>2070.9</v>
      </c>
      <c r="W466" s="172"/>
      <c r="X466" s="169" t="s">
        <v>147</v>
      </c>
      <c r="Y466" s="173">
        <v>1035.45</v>
      </c>
      <c r="Z466" s="172">
        <v>1035.45</v>
      </c>
      <c r="AA466" s="169" t="s">
        <v>39</v>
      </c>
      <c r="AB466" s="174"/>
    </row>
    <row r="467" spans="1:28" ht="15.75" customHeight="1" x14ac:dyDescent="0.2">
      <c r="A467" s="168"/>
      <c r="B467" s="169" t="s">
        <v>246</v>
      </c>
      <c r="C467" s="169" t="s">
        <v>992</v>
      </c>
      <c r="D467" s="170" t="s">
        <v>1719</v>
      </c>
      <c r="E467" s="170" t="s">
        <v>2042</v>
      </c>
      <c r="F467" s="170"/>
      <c r="G467" s="170" t="s">
        <v>185</v>
      </c>
      <c r="H467" s="169" t="s">
        <v>2862</v>
      </c>
      <c r="I467" s="171" t="s">
        <v>3583</v>
      </c>
      <c r="J467" s="87" t="s">
        <v>30</v>
      </c>
      <c r="K467" s="170"/>
      <c r="L467" s="170"/>
      <c r="M467" s="169" t="s">
        <v>188</v>
      </c>
      <c r="N467" s="169" t="s">
        <v>3778</v>
      </c>
      <c r="O467" s="170" t="s">
        <v>246</v>
      </c>
      <c r="P467" s="170" t="s">
        <v>246</v>
      </c>
      <c r="Q467" s="170"/>
      <c r="R467" s="170"/>
      <c r="S467" s="176">
        <v>43482</v>
      </c>
      <c r="T467" s="170"/>
      <c r="U467" s="170"/>
      <c r="V467" s="169">
        <v>1863.81</v>
      </c>
      <c r="W467" s="172"/>
      <c r="X467" s="169" t="s">
        <v>147</v>
      </c>
      <c r="Y467" s="173"/>
      <c r="Z467" s="172">
        <v>1863.81</v>
      </c>
      <c r="AA467" s="169" t="s">
        <v>39</v>
      </c>
      <c r="AB467" s="174"/>
    </row>
    <row r="468" spans="1:28" ht="15.75" customHeight="1" x14ac:dyDescent="0.2">
      <c r="A468" s="168"/>
      <c r="B468" s="169" t="s">
        <v>396</v>
      </c>
      <c r="C468" s="169" t="s">
        <v>993</v>
      </c>
      <c r="D468" s="170" t="s">
        <v>1719</v>
      </c>
      <c r="E468" s="170" t="s">
        <v>2033</v>
      </c>
      <c r="F468" s="170"/>
      <c r="G468" s="170" t="s">
        <v>185</v>
      </c>
      <c r="H468" s="169" t="s">
        <v>2863</v>
      </c>
      <c r="I468" s="171" t="s">
        <v>3597</v>
      </c>
      <c r="J468" s="87" t="s">
        <v>30</v>
      </c>
      <c r="K468" s="170" t="s">
        <v>31</v>
      </c>
      <c r="L468" s="170"/>
      <c r="M468" s="169" t="s">
        <v>184</v>
      </c>
      <c r="N468" s="169" t="s">
        <v>4006</v>
      </c>
      <c r="O468" s="170" t="s">
        <v>37</v>
      </c>
      <c r="P468" s="170" t="s">
        <v>4470</v>
      </c>
      <c r="Q468" s="170"/>
      <c r="R468" s="170"/>
      <c r="S468" s="176">
        <v>43487</v>
      </c>
      <c r="T468" s="170"/>
      <c r="U468" s="170"/>
      <c r="V468" s="169">
        <v>1863.81</v>
      </c>
      <c r="W468" s="172"/>
      <c r="X468" s="169" t="s">
        <v>147</v>
      </c>
      <c r="Y468" s="173">
        <v>931.9</v>
      </c>
      <c r="Z468" s="172">
        <v>931.91</v>
      </c>
      <c r="AA468" s="169" t="s">
        <v>39</v>
      </c>
      <c r="AB468" s="174"/>
    </row>
    <row r="469" spans="1:28" ht="15.75" customHeight="1" x14ac:dyDescent="0.2">
      <c r="A469" s="168"/>
      <c r="B469" s="169" t="s">
        <v>246</v>
      </c>
      <c r="C469" s="169" t="s">
        <v>994</v>
      </c>
      <c r="D469" s="170" t="s">
        <v>1719</v>
      </c>
      <c r="E469" s="170" t="s">
        <v>2032</v>
      </c>
      <c r="F469" s="170"/>
      <c r="G469" s="170" t="s">
        <v>185</v>
      </c>
      <c r="H469" s="169" t="s">
        <v>2864</v>
      </c>
      <c r="I469" s="171" t="s">
        <v>3583</v>
      </c>
      <c r="J469" s="87" t="s">
        <v>30</v>
      </c>
      <c r="K469" s="170"/>
      <c r="L469" s="170"/>
      <c r="M469" s="169" t="s">
        <v>188</v>
      </c>
      <c r="N469" s="169" t="s">
        <v>4007</v>
      </c>
      <c r="O469" s="170" t="s">
        <v>246</v>
      </c>
      <c r="P469" s="170" t="s">
        <v>246</v>
      </c>
      <c r="Q469" s="170"/>
      <c r="R469" s="170"/>
      <c r="S469" s="176">
        <v>43487</v>
      </c>
      <c r="T469" s="170"/>
      <c r="U469" s="170"/>
      <c r="V469" s="169">
        <v>1863.81</v>
      </c>
      <c r="W469" s="172"/>
      <c r="X469" s="169" t="s">
        <v>147</v>
      </c>
      <c r="Y469" s="173"/>
      <c r="Z469" s="172">
        <v>1863.81</v>
      </c>
      <c r="AA469" s="169" t="s">
        <v>39</v>
      </c>
      <c r="AB469" s="174"/>
    </row>
    <row r="470" spans="1:28" ht="15.75" customHeight="1" x14ac:dyDescent="0.2">
      <c r="A470" s="168"/>
      <c r="B470" s="169" t="s">
        <v>246</v>
      </c>
      <c r="C470" s="169" t="s">
        <v>995</v>
      </c>
      <c r="D470" s="170" t="s">
        <v>1719</v>
      </c>
      <c r="E470" s="170" t="s">
        <v>2033</v>
      </c>
      <c r="F470" s="170"/>
      <c r="G470" s="170" t="s">
        <v>185</v>
      </c>
      <c r="H470" s="169" t="s">
        <v>2865</v>
      </c>
      <c r="I470" s="171" t="s">
        <v>246</v>
      </c>
      <c r="J470" s="87" t="s">
        <v>30</v>
      </c>
      <c r="K470" s="170" t="s">
        <v>31</v>
      </c>
      <c r="L470" s="170"/>
      <c r="M470" s="169" t="s">
        <v>184</v>
      </c>
      <c r="N470" s="169" t="s">
        <v>4006</v>
      </c>
      <c r="O470" s="170" t="s">
        <v>37</v>
      </c>
      <c r="P470" s="170" t="s">
        <v>4471</v>
      </c>
      <c r="Q470" s="170"/>
      <c r="R470" s="170"/>
      <c r="S470" s="176">
        <v>43528</v>
      </c>
      <c r="T470" s="170"/>
      <c r="U470" s="170"/>
      <c r="V470" s="169">
        <v>2070.9</v>
      </c>
      <c r="W470" s="172"/>
      <c r="X470" s="169" t="s">
        <v>147</v>
      </c>
      <c r="Y470" s="173">
        <v>1035.45</v>
      </c>
      <c r="Z470" s="172">
        <v>1035.45</v>
      </c>
      <c r="AA470" s="169" t="s">
        <v>246</v>
      </c>
      <c r="AB470" s="174"/>
    </row>
    <row r="471" spans="1:28" ht="15.75" customHeight="1" x14ac:dyDescent="0.2">
      <c r="A471" s="168"/>
      <c r="B471" s="169" t="s">
        <v>246</v>
      </c>
      <c r="C471" s="169" t="s">
        <v>996</v>
      </c>
      <c r="D471" s="170" t="s">
        <v>1719</v>
      </c>
      <c r="E471" s="170" t="s">
        <v>2034</v>
      </c>
      <c r="F471" s="170"/>
      <c r="G471" s="170" t="s">
        <v>185</v>
      </c>
      <c r="H471" s="169" t="s">
        <v>2866</v>
      </c>
      <c r="I471" s="171" t="s">
        <v>246</v>
      </c>
      <c r="J471" s="87" t="s">
        <v>30</v>
      </c>
      <c r="K471" s="170"/>
      <c r="L471" s="170"/>
      <c r="M471" s="169" t="s">
        <v>190</v>
      </c>
      <c r="N471" s="169" t="s">
        <v>3772</v>
      </c>
      <c r="O471" s="170" t="s">
        <v>246</v>
      </c>
      <c r="P471" s="170" t="s">
        <v>246</v>
      </c>
      <c r="Q471" s="170"/>
      <c r="R471" s="170"/>
      <c r="S471" s="176">
        <v>43528</v>
      </c>
      <c r="T471" s="170"/>
      <c r="U471" s="170"/>
      <c r="V471" s="169">
        <v>2070.9</v>
      </c>
      <c r="W471" s="172"/>
      <c r="X471" s="169" t="s">
        <v>147</v>
      </c>
      <c r="Y471" s="173"/>
      <c r="Z471" s="172">
        <v>2070.9</v>
      </c>
      <c r="AA471" s="169" t="s">
        <v>246</v>
      </c>
      <c r="AB471" s="174"/>
    </row>
    <row r="472" spans="1:28" ht="15.75" customHeight="1" x14ac:dyDescent="0.2">
      <c r="A472" s="168"/>
      <c r="B472" s="169" t="s">
        <v>246</v>
      </c>
      <c r="C472" s="169" t="s">
        <v>997</v>
      </c>
      <c r="D472" s="170" t="s">
        <v>1719</v>
      </c>
      <c r="E472" s="170" t="s">
        <v>2032</v>
      </c>
      <c r="F472" s="170"/>
      <c r="G472" s="170" t="s">
        <v>185</v>
      </c>
      <c r="H472" s="169" t="s">
        <v>2867</v>
      </c>
      <c r="I472" s="171" t="s">
        <v>246</v>
      </c>
      <c r="J472" s="87" t="s">
        <v>30</v>
      </c>
      <c r="K472" s="170" t="s">
        <v>31</v>
      </c>
      <c r="L472" s="170"/>
      <c r="M472" s="169" t="s">
        <v>3633</v>
      </c>
      <c r="N472" s="169" t="s">
        <v>4008</v>
      </c>
      <c r="O472" s="170" t="s">
        <v>37</v>
      </c>
      <c r="P472" s="170" t="s">
        <v>4444</v>
      </c>
      <c r="Q472" s="170"/>
      <c r="R472" s="170"/>
      <c r="S472" s="176">
        <v>43536</v>
      </c>
      <c r="T472" s="170"/>
      <c r="U472" s="170"/>
      <c r="V472" s="169">
        <v>2070.9</v>
      </c>
      <c r="W472" s="172"/>
      <c r="X472" s="169" t="s">
        <v>147</v>
      </c>
      <c r="Y472" s="173">
        <v>1035.45</v>
      </c>
      <c r="Z472" s="172">
        <v>1035.45</v>
      </c>
      <c r="AA472" s="169" t="s">
        <v>246</v>
      </c>
      <c r="AB472" s="174"/>
    </row>
    <row r="473" spans="1:28" ht="15.75" customHeight="1" x14ac:dyDescent="0.2">
      <c r="A473" s="168"/>
      <c r="B473" s="169" t="s">
        <v>246</v>
      </c>
      <c r="C473" s="169" t="s">
        <v>998</v>
      </c>
      <c r="D473" s="170" t="s">
        <v>1720</v>
      </c>
      <c r="E473" s="170" t="s">
        <v>2043</v>
      </c>
      <c r="F473" s="170"/>
      <c r="G473" s="170" t="s">
        <v>185</v>
      </c>
      <c r="H473" s="169" t="s">
        <v>2868</v>
      </c>
      <c r="I473" s="171" t="s">
        <v>3615</v>
      </c>
      <c r="J473" s="87" t="s">
        <v>30</v>
      </c>
      <c r="K473" s="170"/>
      <c r="L473" s="170"/>
      <c r="M473" s="169" t="s">
        <v>188</v>
      </c>
      <c r="N473" s="169" t="s">
        <v>3834</v>
      </c>
      <c r="O473" s="170" t="s">
        <v>246</v>
      </c>
      <c r="P473" s="170" t="s">
        <v>246</v>
      </c>
      <c r="Q473" s="170"/>
      <c r="R473" s="170"/>
      <c r="S473" s="176">
        <v>43195</v>
      </c>
      <c r="T473" s="170"/>
      <c r="U473" s="170"/>
      <c r="V473" s="169">
        <v>2142</v>
      </c>
      <c r="W473" s="172"/>
      <c r="X473" s="169"/>
      <c r="Y473" s="173"/>
      <c r="Z473" s="172">
        <v>2142</v>
      </c>
      <c r="AA473" s="169" t="s">
        <v>39</v>
      </c>
      <c r="AB473" s="174"/>
    </row>
    <row r="474" spans="1:28" ht="15.75" customHeight="1" x14ac:dyDescent="0.2">
      <c r="A474" s="168"/>
      <c r="B474" s="169" t="s">
        <v>246</v>
      </c>
      <c r="C474" s="169" t="s">
        <v>246</v>
      </c>
      <c r="D474" s="170" t="s">
        <v>1720</v>
      </c>
      <c r="E474" s="170" t="s">
        <v>2044</v>
      </c>
      <c r="F474" s="170"/>
      <c r="G474" s="170" t="s">
        <v>185</v>
      </c>
      <c r="H474" s="169" t="s">
        <v>2869</v>
      </c>
      <c r="I474" s="171" t="s">
        <v>246</v>
      </c>
      <c r="J474" s="87" t="s">
        <v>30</v>
      </c>
      <c r="K474" s="170"/>
      <c r="L474" s="170"/>
      <c r="M474" s="169" t="s">
        <v>188</v>
      </c>
      <c r="N474" s="169" t="s">
        <v>3662</v>
      </c>
      <c r="O474" s="170" t="s">
        <v>246</v>
      </c>
      <c r="P474" s="170" t="s">
        <v>246</v>
      </c>
      <c r="Q474" s="170"/>
      <c r="R474" s="170"/>
      <c r="S474" s="176">
        <v>43528</v>
      </c>
      <c r="T474" s="170"/>
      <c r="U474" s="170"/>
      <c r="V474" s="169">
        <v>2320.8000000000002</v>
      </c>
      <c r="W474" s="172"/>
      <c r="X474" s="169"/>
      <c r="Y474" s="173"/>
      <c r="Z474" s="172">
        <v>2320.8000000000002</v>
      </c>
      <c r="AA474" s="169" t="s">
        <v>246</v>
      </c>
      <c r="AB474" s="174"/>
    </row>
    <row r="475" spans="1:28" ht="15.75" customHeight="1" x14ac:dyDescent="0.2">
      <c r="A475" s="168"/>
      <c r="B475" s="169" t="s">
        <v>246</v>
      </c>
      <c r="C475" s="169" t="s">
        <v>999</v>
      </c>
      <c r="D475" s="170" t="s">
        <v>1721</v>
      </c>
      <c r="E475" s="170" t="s">
        <v>2045</v>
      </c>
      <c r="F475" s="170"/>
      <c r="G475" s="170" t="s">
        <v>185</v>
      </c>
      <c r="H475" s="169" t="s">
        <v>2870</v>
      </c>
      <c r="I475" s="171" t="s">
        <v>3596</v>
      </c>
      <c r="J475" s="87" t="s">
        <v>30</v>
      </c>
      <c r="K475" s="170"/>
      <c r="L475" s="170"/>
      <c r="M475" s="169" t="s">
        <v>188</v>
      </c>
      <c r="N475" s="169" t="s">
        <v>4009</v>
      </c>
      <c r="O475" s="170" t="s">
        <v>246</v>
      </c>
      <c r="P475" s="170" t="s">
        <v>246</v>
      </c>
      <c r="Q475" s="170"/>
      <c r="R475" s="170"/>
      <c r="S475" s="176">
        <v>43195</v>
      </c>
      <c r="T475" s="170"/>
      <c r="U475" s="170"/>
      <c r="V475" s="169">
        <v>998</v>
      </c>
      <c r="W475" s="172">
        <v>1515.32</v>
      </c>
      <c r="X475" s="169" t="s">
        <v>148</v>
      </c>
      <c r="Y475" s="173"/>
      <c r="Z475" s="172">
        <v>998</v>
      </c>
      <c r="AA475" s="169" t="s">
        <v>39</v>
      </c>
      <c r="AB475" s="174"/>
    </row>
    <row r="476" spans="1:28" ht="15.75" customHeight="1" x14ac:dyDescent="0.2">
      <c r="A476" s="168"/>
      <c r="B476" s="169" t="s">
        <v>246</v>
      </c>
      <c r="C476" s="169" t="s">
        <v>1000</v>
      </c>
      <c r="D476" s="170" t="s">
        <v>1721</v>
      </c>
      <c r="E476" s="170" t="s">
        <v>2046</v>
      </c>
      <c r="F476" s="170"/>
      <c r="G476" s="170" t="s">
        <v>185</v>
      </c>
      <c r="H476" s="169" t="s">
        <v>2871</v>
      </c>
      <c r="I476" s="171" t="s">
        <v>3584</v>
      </c>
      <c r="J476" s="87" t="s">
        <v>30</v>
      </c>
      <c r="K476" s="170"/>
      <c r="L476" s="170"/>
      <c r="M476" s="169" t="s">
        <v>188</v>
      </c>
      <c r="N476" s="169" t="s">
        <v>4010</v>
      </c>
      <c r="O476" s="170" t="s">
        <v>246</v>
      </c>
      <c r="P476" s="170" t="s">
        <v>246</v>
      </c>
      <c r="Q476" s="170"/>
      <c r="R476" s="170"/>
      <c r="S476" s="176">
        <v>43207</v>
      </c>
      <c r="T476" s="170"/>
      <c r="U476" s="170"/>
      <c r="V476" s="169">
        <v>998</v>
      </c>
      <c r="W476" s="172">
        <v>679.07</v>
      </c>
      <c r="X476" s="169" t="s">
        <v>148</v>
      </c>
      <c r="Y476" s="173"/>
      <c r="Z476" s="172">
        <v>998</v>
      </c>
      <c r="AA476" s="169" t="s">
        <v>39</v>
      </c>
      <c r="AB476" s="174"/>
    </row>
    <row r="477" spans="1:28" ht="15.75" customHeight="1" x14ac:dyDescent="0.2">
      <c r="A477" s="168"/>
      <c r="B477" s="169" t="s">
        <v>246</v>
      </c>
      <c r="C477" s="169" t="s">
        <v>1001</v>
      </c>
      <c r="D477" s="170" t="s">
        <v>1721</v>
      </c>
      <c r="E477" s="170" t="s">
        <v>2047</v>
      </c>
      <c r="F477" s="170"/>
      <c r="G477" s="170" t="s">
        <v>185</v>
      </c>
      <c r="H477" s="169" t="s">
        <v>2872</v>
      </c>
      <c r="I477" s="171" t="s">
        <v>3584</v>
      </c>
      <c r="J477" s="87" t="s">
        <v>30</v>
      </c>
      <c r="K477" s="170"/>
      <c r="L477" s="170"/>
      <c r="M477" s="169" t="s">
        <v>188</v>
      </c>
      <c r="N477" s="169" t="s">
        <v>4009</v>
      </c>
      <c r="O477" s="170" t="s">
        <v>246</v>
      </c>
      <c r="P477" s="170" t="s">
        <v>246</v>
      </c>
      <c r="Q477" s="170"/>
      <c r="R477" s="170"/>
      <c r="S477" s="176">
        <v>43216</v>
      </c>
      <c r="T477" s="170"/>
      <c r="U477" s="170"/>
      <c r="V477" s="169">
        <v>998</v>
      </c>
      <c r="W477" s="172">
        <v>583.28</v>
      </c>
      <c r="X477" s="169" t="s">
        <v>148</v>
      </c>
      <c r="Y477" s="173"/>
      <c r="Z477" s="172">
        <v>998</v>
      </c>
      <c r="AA477" s="169" t="s">
        <v>39</v>
      </c>
      <c r="AB477" s="174"/>
    </row>
    <row r="478" spans="1:28" ht="15.75" customHeight="1" x14ac:dyDescent="0.2">
      <c r="A478" s="168"/>
      <c r="B478" s="169" t="s">
        <v>246</v>
      </c>
      <c r="C478" s="169" t="s">
        <v>1002</v>
      </c>
      <c r="D478" s="170" t="s">
        <v>1721</v>
      </c>
      <c r="E478" s="170" t="s">
        <v>2048</v>
      </c>
      <c r="F478" s="170"/>
      <c r="G478" s="170" t="s">
        <v>185</v>
      </c>
      <c r="H478" s="169" t="s">
        <v>2873</v>
      </c>
      <c r="I478" s="171" t="s">
        <v>3587</v>
      </c>
      <c r="J478" s="87" t="s">
        <v>30</v>
      </c>
      <c r="K478" s="170"/>
      <c r="L478" s="170"/>
      <c r="M478" s="169" t="s">
        <v>188</v>
      </c>
      <c r="N478" s="169" t="s">
        <v>4011</v>
      </c>
      <c r="O478" s="170" t="s">
        <v>246</v>
      </c>
      <c r="P478" s="170" t="s">
        <v>246</v>
      </c>
      <c r="Q478" s="170"/>
      <c r="R478" s="170"/>
      <c r="S478" s="176">
        <v>43220</v>
      </c>
      <c r="T478" s="170"/>
      <c r="U478" s="170"/>
      <c r="V478" s="169">
        <v>998</v>
      </c>
      <c r="W478" s="172">
        <v>465.97</v>
      </c>
      <c r="X478" s="169" t="s">
        <v>148</v>
      </c>
      <c r="Y478" s="173"/>
      <c r="Z478" s="172">
        <v>998</v>
      </c>
      <c r="AA478" s="169" t="s">
        <v>39</v>
      </c>
      <c r="AB478" s="174"/>
    </row>
    <row r="479" spans="1:28" ht="15.75" customHeight="1" x14ac:dyDescent="0.2">
      <c r="A479" s="168"/>
      <c r="B479" s="169" t="s">
        <v>246</v>
      </c>
      <c r="C479" s="169" t="s">
        <v>1003</v>
      </c>
      <c r="D479" s="170" t="s">
        <v>1721</v>
      </c>
      <c r="E479" s="170" t="s">
        <v>2049</v>
      </c>
      <c r="F479" s="170"/>
      <c r="G479" s="170" t="s">
        <v>185</v>
      </c>
      <c r="H479" s="169" t="s">
        <v>2874</v>
      </c>
      <c r="I479" s="171" t="s">
        <v>3587</v>
      </c>
      <c r="J479" s="87" t="s">
        <v>30</v>
      </c>
      <c r="K479" s="170"/>
      <c r="L479" s="170"/>
      <c r="M479" s="169" t="s">
        <v>188</v>
      </c>
      <c r="N479" s="169" t="s">
        <v>4012</v>
      </c>
      <c r="O479" s="170" t="s">
        <v>246</v>
      </c>
      <c r="P479" s="170" t="s">
        <v>246</v>
      </c>
      <c r="Q479" s="170"/>
      <c r="R479" s="170"/>
      <c r="S479" s="176">
        <v>43222</v>
      </c>
      <c r="T479" s="170"/>
      <c r="U479" s="170"/>
      <c r="V479" s="169">
        <v>998</v>
      </c>
      <c r="W479" s="172">
        <v>986.36</v>
      </c>
      <c r="X479" s="169" t="s">
        <v>148</v>
      </c>
      <c r="Y479" s="173"/>
      <c r="Z479" s="172">
        <v>998</v>
      </c>
      <c r="AA479" s="169" t="s">
        <v>39</v>
      </c>
      <c r="AB479" s="174"/>
    </row>
    <row r="480" spans="1:28" ht="15.75" customHeight="1" x14ac:dyDescent="0.2">
      <c r="A480" s="168"/>
      <c r="B480" s="169" t="s">
        <v>246</v>
      </c>
      <c r="C480" s="169" t="s">
        <v>1004</v>
      </c>
      <c r="D480" s="170" t="s">
        <v>1721</v>
      </c>
      <c r="E480" s="170" t="s">
        <v>2050</v>
      </c>
      <c r="F480" s="170"/>
      <c r="G480" s="170" t="s">
        <v>185</v>
      </c>
      <c r="H480" s="169" t="s">
        <v>2875</v>
      </c>
      <c r="I480" s="171" t="s">
        <v>3602</v>
      </c>
      <c r="J480" s="87" t="s">
        <v>30</v>
      </c>
      <c r="K480" s="170"/>
      <c r="L480" s="170"/>
      <c r="M480" s="169" t="s">
        <v>188</v>
      </c>
      <c r="N480" s="169" t="s">
        <v>3863</v>
      </c>
      <c r="O480" s="170" t="s">
        <v>246</v>
      </c>
      <c r="P480" s="170" t="s">
        <v>246</v>
      </c>
      <c r="Q480" s="170"/>
      <c r="R480" s="170"/>
      <c r="S480" s="176">
        <v>43223</v>
      </c>
      <c r="T480" s="170"/>
      <c r="U480" s="170"/>
      <c r="V480" s="169">
        <v>998</v>
      </c>
      <c r="W480" s="172"/>
      <c r="X480" s="169" t="s">
        <v>148</v>
      </c>
      <c r="Y480" s="173"/>
      <c r="Z480" s="172">
        <v>998</v>
      </c>
      <c r="AA480" s="169" t="s">
        <v>39</v>
      </c>
      <c r="AB480" s="174"/>
    </row>
    <row r="481" spans="1:28" ht="15.75" customHeight="1" x14ac:dyDescent="0.2">
      <c r="A481" s="168"/>
      <c r="B481" s="169" t="s">
        <v>246</v>
      </c>
      <c r="C481" s="169" t="s">
        <v>1005</v>
      </c>
      <c r="D481" s="170" t="s">
        <v>1721</v>
      </c>
      <c r="E481" s="170" t="s">
        <v>2051</v>
      </c>
      <c r="F481" s="170"/>
      <c r="G481" s="170" t="s">
        <v>185</v>
      </c>
      <c r="H481" s="169" t="s">
        <v>2876</v>
      </c>
      <c r="I481" s="171" t="s">
        <v>3589</v>
      </c>
      <c r="J481" s="87" t="s">
        <v>30</v>
      </c>
      <c r="K481" s="170"/>
      <c r="L481" s="170"/>
      <c r="M481" s="169" t="s">
        <v>188</v>
      </c>
      <c r="N481" s="169" t="s">
        <v>3658</v>
      </c>
      <c r="O481" s="170" t="s">
        <v>246</v>
      </c>
      <c r="P481" s="170" t="s">
        <v>246</v>
      </c>
      <c r="Q481" s="170"/>
      <c r="R481" s="170"/>
      <c r="S481" s="176">
        <v>43228</v>
      </c>
      <c r="T481" s="170"/>
      <c r="U481" s="170"/>
      <c r="V481" s="169">
        <v>998</v>
      </c>
      <c r="W481" s="172">
        <v>126.74</v>
      </c>
      <c r="X481" s="169" t="s">
        <v>148</v>
      </c>
      <c r="Y481" s="173"/>
      <c r="Z481" s="172">
        <v>998</v>
      </c>
      <c r="AA481" s="169" t="s">
        <v>39</v>
      </c>
      <c r="AB481" s="174"/>
    </row>
    <row r="482" spans="1:28" ht="15.75" customHeight="1" x14ac:dyDescent="0.2">
      <c r="A482" s="168"/>
      <c r="B482" s="169" t="s">
        <v>246</v>
      </c>
      <c r="C482" s="169" t="s">
        <v>1006</v>
      </c>
      <c r="D482" s="170" t="s">
        <v>1721</v>
      </c>
      <c r="E482" s="170" t="s">
        <v>2047</v>
      </c>
      <c r="F482" s="170"/>
      <c r="G482" s="170" t="s">
        <v>185</v>
      </c>
      <c r="H482" s="169" t="s">
        <v>2877</v>
      </c>
      <c r="I482" s="171" t="s">
        <v>3592</v>
      </c>
      <c r="J482" s="87" t="s">
        <v>30</v>
      </c>
      <c r="K482" s="170"/>
      <c r="L482" s="170"/>
      <c r="M482" s="169" t="s">
        <v>188</v>
      </c>
      <c r="N482" s="169" t="s">
        <v>4013</v>
      </c>
      <c r="O482" s="170" t="s">
        <v>246</v>
      </c>
      <c r="P482" s="170" t="s">
        <v>246</v>
      </c>
      <c r="Q482" s="170"/>
      <c r="R482" s="170"/>
      <c r="S482" s="176">
        <v>43232</v>
      </c>
      <c r="T482" s="170"/>
      <c r="U482" s="170"/>
      <c r="V482" s="169">
        <v>998</v>
      </c>
      <c r="W482" s="172">
        <v>243.78</v>
      </c>
      <c r="X482" s="169" t="s">
        <v>148</v>
      </c>
      <c r="Y482" s="173"/>
      <c r="Z482" s="172">
        <v>998</v>
      </c>
      <c r="AA482" s="169" t="s">
        <v>39</v>
      </c>
      <c r="AB482" s="174"/>
    </row>
    <row r="483" spans="1:28" ht="15.75" customHeight="1" x14ac:dyDescent="0.2">
      <c r="A483" s="168"/>
      <c r="B483" s="169"/>
      <c r="C483" s="169" t="s">
        <v>1007</v>
      </c>
      <c r="D483" s="170" t="s">
        <v>1721</v>
      </c>
      <c r="E483" s="170" t="s">
        <v>2052</v>
      </c>
      <c r="F483" s="170"/>
      <c r="G483" s="170" t="s">
        <v>185</v>
      </c>
      <c r="H483" s="169" t="s">
        <v>2878</v>
      </c>
      <c r="I483" s="171" t="s">
        <v>3588</v>
      </c>
      <c r="J483" s="87" t="s">
        <v>30</v>
      </c>
      <c r="K483" s="170"/>
      <c r="L483" s="170"/>
      <c r="M483" s="169" t="s">
        <v>188</v>
      </c>
      <c r="N483" s="169" t="s">
        <v>4014</v>
      </c>
      <c r="O483" s="170" t="s">
        <v>37</v>
      </c>
      <c r="P483" s="170" t="s">
        <v>4458</v>
      </c>
      <c r="Q483" s="170"/>
      <c r="R483" s="170"/>
      <c r="S483" s="176">
        <v>43243</v>
      </c>
      <c r="T483" s="170"/>
      <c r="U483" s="170"/>
      <c r="V483" s="169">
        <v>998</v>
      </c>
      <c r="W483" s="172"/>
      <c r="X483" s="169" t="s">
        <v>148</v>
      </c>
      <c r="Y483" s="173"/>
      <c r="Z483" s="172">
        <v>998</v>
      </c>
      <c r="AA483" s="169" t="s">
        <v>39</v>
      </c>
      <c r="AB483" s="174"/>
    </row>
    <row r="484" spans="1:28" ht="15.75" customHeight="1" x14ac:dyDescent="0.2">
      <c r="A484" s="168"/>
      <c r="B484" s="169" t="s">
        <v>246</v>
      </c>
      <c r="C484" s="169" t="s">
        <v>1008</v>
      </c>
      <c r="D484" s="170" t="s">
        <v>1721</v>
      </c>
      <c r="E484" s="170" t="s">
        <v>2045</v>
      </c>
      <c r="F484" s="170"/>
      <c r="G484" s="170" t="s">
        <v>185</v>
      </c>
      <c r="H484" s="169" t="s">
        <v>2879</v>
      </c>
      <c r="I484" s="171" t="s">
        <v>3588</v>
      </c>
      <c r="J484" s="87" t="s">
        <v>30</v>
      </c>
      <c r="K484" s="170"/>
      <c r="L484" s="170"/>
      <c r="M484" s="169" t="s">
        <v>188</v>
      </c>
      <c r="N484" s="169" t="s">
        <v>4015</v>
      </c>
      <c r="O484" s="170" t="s">
        <v>246</v>
      </c>
      <c r="P484" s="170" t="s">
        <v>246</v>
      </c>
      <c r="Q484" s="170"/>
      <c r="R484" s="170"/>
      <c r="S484" s="176">
        <v>43252</v>
      </c>
      <c r="T484" s="170"/>
      <c r="U484" s="170"/>
      <c r="V484" s="169">
        <v>998</v>
      </c>
      <c r="W484" s="172">
        <v>1201.92</v>
      </c>
      <c r="X484" s="169" t="s">
        <v>148</v>
      </c>
      <c r="Y484" s="173"/>
      <c r="Z484" s="172">
        <v>998</v>
      </c>
      <c r="AA484" s="169" t="s">
        <v>39</v>
      </c>
      <c r="AB484" s="174"/>
    </row>
    <row r="485" spans="1:28" ht="15.75" customHeight="1" x14ac:dyDescent="0.2">
      <c r="A485" s="168"/>
      <c r="B485" s="169" t="s">
        <v>246</v>
      </c>
      <c r="C485" s="169" t="s">
        <v>1009</v>
      </c>
      <c r="D485" s="170" t="s">
        <v>1721</v>
      </c>
      <c r="E485" s="170" t="s">
        <v>2053</v>
      </c>
      <c r="F485" s="170"/>
      <c r="G485" s="170" t="s">
        <v>185</v>
      </c>
      <c r="H485" s="169" t="s">
        <v>2880</v>
      </c>
      <c r="I485" s="171" t="s">
        <v>3588</v>
      </c>
      <c r="J485" s="87" t="s">
        <v>30</v>
      </c>
      <c r="K485" s="170"/>
      <c r="L485" s="170"/>
      <c r="M485" s="169" t="s">
        <v>188</v>
      </c>
      <c r="N485" s="169" t="s">
        <v>4016</v>
      </c>
      <c r="O485" s="170" t="s">
        <v>246</v>
      </c>
      <c r="P485" s="170" t="s">
        <v>246</v>
      </c>
      <c r="Q485" s="170"/>
      <c r="R485" s="170"/>
      <c r="S485" s="176">
        <v>43257</v>
      </c>
      <c r="T485" s="170"/>
      <c r="U485" s="170"/>
      <c r="V485" s="169">
        <v>998</v>
      </c>
      <c r="W485" s="172">
        <v>803.23</v>
      </c>
      <c r="X485" s="169" t="s">
        <v>148</v>
      </c>
      <c r="Y485" s="173"/>
      <c r="Z485" s="172">
        <v>998</v>
      </c>
      <c r="AA485" s="169" t="s">
        <v>39</v>
      </c>
      <c r="AB485" s="174"/>
    </row>
    <row r="486" spans="1:28" ht="15.75" customHeight="1" x14ac:dyDescent="0.2">
      <c r="A486" s="168"/>
      <c r="B486" s="169" t="s">
        <v>246</v>
      </c>
      <c r="C486" s="169" t="s">
        <v>1010</v>
      </c>
      <c r="D486" s="170" t="s">
        <v>1721</v>
      </c>
      <c r="E486" s="170" t="s">
        <v>2048</v>
      </c>
      <c r="F486" s="170"/>
      <c r="G486" s="170" t="s">
        <v>185</v>
      </c>
      <c r="H486" s="169" t="s">
        <v>2881</v>
      </c>
      <c r="I486" s="171" t="s">
        <v>3589</v>
      </c>
      <c r="J486" s="87" t="s">
        <v>30</v>
      </c>
      <c r="K486" s="170"/>
      <c r="L486" s="170"/>
      <c r="M486" s="169" t="s">
        <v>188</v>
      </c>
      <c r="N486" s="169" t="s">
        <v>3686</v>
      </c>
      <c r="O486" s="170" t="s">
        <v>246</v>
      </c>
      <c r="P486" s="170" t="s">
        <v>246</v>
      </c>
      <c r="Q486" s="170"/>
      <c r="R486" s="170"/>
      <c r="S486" s="176">
        <v>43258</v>
      </c>
      <c r="T486" s="170"/>
      <c r="U486" s="170"/>
      <c r="V486" s="169">
        <v>998</v>
      </c>
      <c r="W486" s="172"/>
      <c r="X486" s="169" t="s">
        <v>148</v>
      </c>
      <c r="Y486" s="173"/>
      <c r="Z486" s="172">
        <v>998</v>
      </c>
      <c r="AA486" s="169" t="s">
        <v>39</v>
      </c>
      <c r="AB486" s="174"/>
    </row>
    <row r="487" spans="1:28" ht="15.75" customHeight="1" x14ac:dyDescent="0.2">
      <c r="A487" s="168"/>
      <c r="B487" s="169" t="s">
        <v>246</v>
      </c>
      <c r="C487" s="169" t="s">
        <v>1011</v>
      </c>
      <c r="D487" s="170" t="s">
        <v>1721</v>
      </c>
      <c r="E487" s="170" t="s">
        <v>2047</v>
      </c>
      <c r="F487" s="170"/>
      <c r="G487" s="170" t="s">
        <v>185</v>
      </c>
      <c r="H487" s="169" t="s">
        <v>2882</v>
      </c>
      <c r="I487" s="171" t="s">
        <v>3588</v>
      </c>
      <c r="J487" s="87" t="s">
        <v>30</v>
      </c>
      <c r="K487" s="170"/>
      <c r="L487" s="170"/>
      <c r="M487" s="169" t="s">
        <v>188</v>
      </c>
      <c r="N487" s="169" t="s">
        <v>4017</v>
      </c>
      <c r="O487" s="170" t="s">
        <v>246</v>
      </c>
      <c r="P487" s="170" t="s">
        <v>246</v>
      </c>
      <c r="Q487" s="170"/>
      <c r="R487" s="170"/>
      <c r="S487" s="176">
        <v>43258</v>
      </c>
      <c r="T487" s="170"/>
      <c r="U487" s="170"/>
      <c r="V487" s="169">
        <v>998</v>
      </c>
      <c r="W487" s="172"/>
      <c r="X487" s="169" t="s">
        <v>148</v>
      </c>
      <c r="Y487" s="173"/>
      <c r="Z487" s="172">
        <v>998</v>
      </c>
      <c r="AA487" s="169" t="s">
        <v>39</v>
      </c>
      <c r="AB487" s="174"/>
    </row>
    <row r="488" spans="1:28" ht="15.75" customHeight="1" x14ac:dyDescent="0.2">
      <c r="A488" s="168"/>
      <c r="B488" s="169" t="s">
        <v>246</v>
      </c>
      <c r="C488" s="169" t="s">
        <v>1012</v>
      </c>
      <c r="D488" s="170" t="s">
        <v>1721</v>
      </c>
      <c r="E488" s="170" t="s">
        <v>2049</v>
      </c>
      <c r="F488" s="170"/>
      <c r="G488" s="170" t="s">
        <v>185</v>
      </c>
      <c r="H488" s="169" t="s">
        <v>2883</v>
      </c>
      <c r="I488" s="171" t="s">
        <v>3588</v>
      </c>
      <c r="J488" s="87" t="s">
        <v>30</v>
      </c>
      <c r="K488" s="170"/>
      <c r="L488" s="170"/>
      <c r="M488" s="169" t="s">
        <v>188</v>
      </c>
      <c r="N488" s="169" t="s">
        <v>4012</v>
      </c>
      <c r="O488" s="170" t="s">
        <v>246</v>
      </c>
      <c r="P488" s="170" t="s">
        <v>246</v>
      </c>
      <c r="Q488" s="170"/>
      <c r="R488" s="170"/>
      <c r="S488" s="176">
        <v>43259</v>
      </c>
      <c r="T488" s="170"/>
      <c r="U488" s="170"/>
      <c r="V488" s="169">
        <v>998</v>
      </c>
      <c r="W488" s="172">
        <v>1197.58</v>
      </c>
      <c r="X488" s="169" t="s">
        <v>148</v>
      </c>
      <c r="Y488" s="173"/>
      <c r="Z488" s="172">
        <v>998</v>
      </c>
      <c r="AA488" s="169" t="s">
        <v>39</v>
      </c>
      <c r="AB488" s="174"/>
    </row>
    <row r="489" spans="1:28" ht="15.75" customHeight="1" x14ac:dyDescent="0.2">
      <c r="A489" s="168"/>
      <c r="B489" s="169" t="s">
        <v>246</v>
      </c>
      <c r="C489" s="169" t="s">
        <v>1013</v>
      </c>
      <c r="D489" s="170" t="s">
        <v>1721</v>
      </c>
      <c r="E489" s="170" t="s">
        <v>2046</v>
      </c>
      <c r="F489" s="170"/>
      <c r="G489" s="170" t="s">
        <v>185</v>
      </c>
      <c r="H489" s="169" t="s">
        <v>2884</v>
      </c>
      <c r="I489" s="171" t="s">
        <v>3594</v>
      </c>
      <c r="J489" s="87" t="s">
        <v>30</v>
      </c>
      <c r="K489" s="170"/>
      <c r="L489" s="170"/>
      <c r="M489" s="169" t="s">
        <v>188</v>
      </c>
      <c r="N489" s="169" t="s">
        <v>3778</v>
      </c>
      <c r="O489" s="170" t="s">
        <v>246</v>
      </c>
      <c r="P489" s="170" t="s">
        <v>246</v>
      </c>
      <c r="Q489" s="170"/>
      <c r="R489" s="170"/>
      <c r="S489" s="176">
        <v>43263</v>
      </c>
      <c r="T489" s="170"/>
      <c r="U489" s="170"/>
      <c r="V489" s="169">
        <v>998</v>
      </c>
      <c r="W489" s="172">
        <v>699.2</v>
      </c>
      <c r="X489" s="169" t="s">
        <v>148</v>
      </c>
      <c r="Y489" s="173"/>
      <c r="Z489" s="172">
        <v>998</v>
      </c>
      <c r="AA489" s="169" t="s">
        <v>39</v>
      </c>
      <c r="AB489" s="174"/>
    </row>
    <row r="490" spans="1:28" ht="15.75" customHeight="1" x14ac:dyDescent="0.2">
      <c r="A490" s="168"/>
      <c r="B490" s="169" t="s">
        <v>246</v>
      </c>
      <c r="C490" s="169" t="s">
        <v>1014</v>
      </c>
      <c r="D490" s="170" t="s">
        <v>1721</v>
      </c>
      <c r="E490" s="170" t="s">
        <v>2053</v>
      </c>
      <c r="F490" s="170"/>
      <c r="G490" s="170" t="s">
        <v>185</v>
      </c>
      <c r="H490" s="169" t="s">
        <v>2885</v>
      </c>
      <c r="I490" s="171" t="s">
        <v>3589</v>
      </c>
      <c r="J490" s="87" t="s">
        <v>30</v>
      </c>
      <c r="K490" s="170"/>
      <c r="L490" s="170"/>
      <c r="M490" s="169" t="s">
        <v>188</v>
      </c>
      <c r="N490" s="169" t="s">
        <v>4016</v>
      </c>
      <c r="O490" s="170" t="s">
        <v>246</v>
      </c>
      <c r="P490" s="170" t="s">
        <v>246</v>
      </c>
      <c r="Q490" s="170"/>
      <c r="R490" s="170"/>
      <c r="S490" s="176">
        <v>43265</v>
      </c>
      <c r="T490" s="170"/>
      <c r="U490" s="170"/>
      <c r="V490" s="169">
        <v>998</v>
      </c>
      <c r="W490" s="172">
        <v>1397.17</v>
      </c>
      <c r="X490" s="169" t="s">
        <v>148</v>
      </c>
      <c r="Y490" s="173"/>
      <c r="Z490" s="172">
        <v>998</v>
      </c>
      <c r="AA490" s="169" t="s">
        <v>39</v>
      </c>
      <c r="AB490" s="174"/>
    </row>
    <row r="491" spans="1:28" ht="15.75" customHeight="1" x14ac:dyDescent="0.2">
      <c r="A491" s="168"/>
      <c r="B491" s="169" t="s">
        <v>246</v>
      </c>
      <c r="C491" s="169" t="s">
        <v>1015</v>
      </c>
      <c r="D491" s="170" t="s">
        <v>1721</v>
      </c>
      <c r="E491" s="170" t="s">
        <v>2053</v>
      </c>
      <c r="F491" s="170"/>
      <c r="G491" s="170" t="s">
        <v>185</v>
      </c>
      <c r="H491" s="169" t="s">
        <v>2886</v>
      </c>
      <c r="I491" s="171" t="s">
        <v>3612</v>
      </c>
      <c r="J491" s="87" t="s">
        <v>30</v>
      </c>
      <c r="K491" s="170"/>
      <c r="L491" s="170"/>
      <c r="M491" s="169" t="s">
        <v>188</v>
      </c>
      <c r="N491" s="169" t="s">
        <v>4012</v>
      </c>
      <c r="O491" s="170" t="s">
        <v>246</v>
      </c>
      <c r="P491" s="170" t="s">
        <v>246</v>
      </c>
      <c r="Q491" s="170"/>
      <c r="R491" s="170"/>
      <c r="S491" s="176">
        <v>43269</v>
      </c>
      <c r="T491" s="170"/>
      <c r="U491" s="170"/>
      <c r="V491" s="169">
        <v>998</v>
      </c>
      <c r="W491" s="172"/>
      <c r="X491" s="169" t="s">
        <v>148</v>
      </c>
      <c r="Y491" s="173"/>
      <c r="Z491" s="172">
        <v>998</v>
      </c>
      <c r="AA491" s="169" t="s">
        <v>39</v>
      </c>
      <c r="AB491" s="174" t="s">
        <v>4516</v>
      </c>
    </row>
    <row r="492" spans="1:28" ht="15.75" customHeight="1" x14ac:dyDescent="0.2">
      <c r="A492" s="168"/>
      <c r="B492" s="169" t="s">
        <v>246</v>
      </c>
      <c r="C492" s="169" t="s">
        <v>1016</v>
      </c>
      <c r="D492" s="170" t="s">
        <v>1721</v>
      </c>
      <c r="E492" s="170" t="s">
        <v>2047</v>
      </c>
      <c r="F492" s="170"/>
      <c r="G492" s="170" t="s">
        <v>185</v>
      </c>
      <c r="H492" s="169" t="s">
        <v>2887</v>
      </c>
      <c r="I492" s="171" t="s">
        <v>3587</v>
      </c>
      <c r="J492" s="87" t="s">
        <v>30</v>
      </c>
      <c r="K492" s="170"/>
      <c r="L492" s="170"/>
      <c r="M492" s="169" t="s">
        <v>188</v>
      </c>
      <c r="N492" s="169" t="s">
        <v>4018</v>
      </c>
      <c r="O492" s="170" t="s">
        <v>246</v>
      </c>
      <c r="P492" s="170" t="s">
        <v>246</v>
      </c>
      <c r="Q492" s="170"/>
      <c r="R492" s="170"/>
      <c r="S492" s="176">
        <v>43269</v>
      </c>
      <c r="T492" s="170"/>
      <c r="U492" s="170"/>
      <c r="V492" s="169">
        <v>998</v>
      </c>
      <c r="W492" s="172">
        <v>1176.96</v>
      </c>
      <c r="X492" s="169" t="s">
        <v>148</v>
      </c>
      <c r="Y492" s="173"/>
      <c r="Z492" s="172">
        <v>998</v>
      </c>
      <c r="AA492" s="169" t="s">
        <v>39</v>
      </c>
      <c r="AB492" s="174"/>
    </row>
    <row r="493" spans="1:28" ht="15.75" customHeight="1" x14ac:dyDescent="0.2">
      <c r="A493" s="168"/>
      <c r="B493" s="169" t="s">
        <v>246</v>
      </c>
      <c r="C493" s="169" t="s">
        <v>1017</v>
      </c>
      <c r="D493" s="170" t="s">
        <v>1721</v>
      </c>
      <c r="E493" s="170" t="s">
        <v>2054</v>
      </c>
      <c r="F493" s="170"/>
      <c r="G493" s="170" t="s">
        <v>185</v>
      </c>
      <c r="H493" s="169" t="s">
        <v>2888</v>
      </c>
      <c r="I493" s="171" t="s">
        <v>3588</v>
      </c>
      <c r="J493" s="87" t="s">
        <v>30</v>
      </c>
      <c r="K493" s="170"/>
      <c r="L493" s="170"/>
      <c r="M493" s="169" t="s">
        <v>188</v>
      </c>
      <c r="N493" s="169" t="s">
        <v>4015</v>
      </c>
      <c r="O493" s="170" t="s">
        <v>246</v>
      </c>
      <c r="P493" s="170" t="s">
        <v>246</v>
      </c>
      <c r="Q493" s="170"/>
      <c r="R493" s="170"/>
      <c r="S493" s="176">
        <v>43269</v>
      </c>
      <c r="T493" s="170"/>
      <c r="U493" s="170"/>
      <c r="V493" s="169">
        <v>998</v>
      </c>
      <c r="W493" s="172"/>
      <c r="X493" s="169" t="s">
        <v>148</v>
      </c>
      <c r="Y493" s="173"/>
      <c r="Z493" s="172">
        <v>998</v>
      </c>
      <c r="AA493" s="169" t="s">
        <v>39</v>
      </c>
      <c r="AB493" s="174"/>
    </row>
    <row r="494" spans="1:28" ht="15.75" customHeight="1" x14ac:dyDescent="0.2">
      <c r="A494" s="168"/>
      <c r="B494" s="169" t="s">
        <v>246</v>
      </c>
      <c r="C494" s="169" t="s">
        <v>1018</v>
      </c>
      <c r="D494" s="170" t="s">
        <v>1721</v>
      </c>
      <c r="E494" s="170" t="s">
        <v>2055</v>
      </c>
      <c r="F494" s="170"/>
      <c r="G494" s="170" t="s">
        <v>185</v>
      </c>
      <c r="H494" s="169" t="s">
        <v>2889</v>
      </c>
      <c r="I494" s="171" t="s">
        <v>3615</v>
      </c>
      <c r="J494" s="87" t="s">
        <v>30</v>
      </c>
      <c r="K494" s="170"/>
      <c r="L494" s="170"/>
      <c r="M494" s="169" t="s">
        <v>188</v>
      </c>
      <c r="N494" s="169" t="s">
        <v>4019</v>
      </c>
      <c r="O494" s="170" t="s">
        <v>246</v>
      </c>
      <c r="P494" s="170" t="s">
        <v>246</v>
      </c>
      <c r="Q494" s="170"/>
      <c r="R494" s="170"/>
      <c r="S494" s="176">
        <v>43273</v>
      </c>
      <c r="T494" s="170"/>
      <c r="U494" s="170"/>
      <c r="V494" s="169">
        <v>1170</v>
      </c>
      <c r="W494" s="172"/>
      <c r="X494" s="169" t="s">
        <v>148</v>
      </c>
      <c r="Y494" s="173"/>
      <c r="Z494" s="172">
        <v>1170</v>
      </c>
      <c r="AA494" s="169" t="s">
        <v>39</v>
      </c>
      <c r="AB494" s="174" t="s">
        <v>4516</v>
      </c>
    </row>
    <row r="495" spans="1:28" ht="15.75" customHeight="1" x14ac:dyDescent="0.2">
      <c r="A495" s="168"/>
      <c r="B495" s="169" t="s">
        <v>246</v>
      </c>
      <c r="C495" s="169" t="s">
        <v>1019</v>
      </c>
      <c r="D495" s="170" t="s">
        <v>1721</v>
      </c>
      <c r="E495" s="170" t="s">
        <v>2056</v>
      </c>
      <c r="F495" s="170"/>
      <c r="G495" s="170" t="s">
        <v>185</v>
      </c>
      <c r="H495" s="169" t="s">
        <v>2890</v>
      </c>
      <c r="I495" s="171" t="s">
        <v>246</v>
      </c>
      <c r="J495" s="87" t="s">
        <v>30</v>
      </c>
      <c r="K495" s="170"/>
      <c r="L495" s="170"/>
      <c r="M495" s="169" t="s">
        <v>188</v>
      </c>
      <c r="N495" s="169" t="s">
        <v>4020</v>
      </c>
      <c r="O495" s="170" t="s">
        <v>246</v>
      </c>
      <c r="P495" s="170" t="s">
        <v>246</v>
      </c>
      <c r="Q495" s="170"/>
      <c r="R495" s="170"/>
      <c r="S495" s="176">
        <v>43273</v>
      </c>
      <c r="T495" s="170"/>
      <c r="U495" s="170"/>
      <c r="V495" s="169">
        <v>1170</v>
      </c>
      <c r="W495" s="172"/>
      <c r="X495" s="169" t="s">
        <v>148</v>
      </c>
      <c r="Y495" s="173"/>
      <c r="Z495" s="172">
        <v>1170</v>
      </c>
      <c r="AA495" s="169" t="s">
        <v>246</v>
      </c>
      <c r="AB495" s="174"/>
    </row>
    <row r="496" spans="1:28" ht="15.75" customHeight="1" x14ac:dyDescent="0.2">
      <c r="A496" s="168"/>
      <c r="B496" s="169" t="s">
        <v>246</v>
      </c>
      <c r="C496" s="169" t="s">
        <v>1020</v>
      </c>
      <c r="D496" s="170" t="s">
        <v>1721</v>
      </c>
      <c r="E496" s="170" t="s">
        <v>2056</v>
      </c>
      <c r="F496" s="170"/>
      <c r="G496" s="170" t="s">
        <v>185</v>
      </c>
      <c r="H496" s="169" t="s">
        <v>2891</v>
      </c>
      <c r="I496" s="171" t="s">
        <v>246</v>
      </c>
      <c r="J496" s="87" t="s">
        <v>30</v>
      </c>
      <c r="K496" s="170"/>
      <c r="L496" s="170"/>
      <c r="M496" s="169" t="s">
        <v>188</v>
      </c>
      <c r="N496" s="169" t="s">
        <v>4021</v>
      </c>
      <c r="O496" s="170" t="s">
        <v>246</v>
      </c>
      <c r="P496" s="170" t="s">
        <v>246</v>
      </c>
      <c r="Q496" s="170"/>
      <c r="R496" s="170"/>
      <c r="S496" s="176">
        <v>43273</v>
      </c>
      <c r="T496" s="170"/>
      <c r="U496" s="170"/>
      <c r="V496" s="169">
        <v>1170</v>
      </c>
      <c r="W496" s="172"/>
      <c r="X496" s="169" t="s">
        <v>148</v>
      </c>
      <c r="Y496" s="173"/>
      <c r="Z496" s="172">
        <v>1170</v>
      </c>
      <c r="AA496" s="169" t="s">
        <v>246</v>
      </c>
      <c r="AB496" s="174" t="s">
        <v>4516</v>
      </c>
    </row>
    <row r="497" spans="1:28" ht="15.75" customHeight="1" x14ac:dyDescent="0.2">
      <c r="A497" s="168"/>
      <c r="B497" s="169" t="s">
        <v>246</v>
      </c>
      <c r="C497" s="169" t="s">
        <v>1021</v>
      </c>
      <c r="D497" s="170" t="s">
        <v>1721</v>
      </c>
      <c r="E497" s="170" t="s">
        <v>2047</v>
      </c>
      <c r="F497" s="170"/>
      <c r="G497" s="170" t="s">
        <v>185</v>
      </c>
      <c r="H497" s="169" t="s">
        <v>2892</v>
      </c>
      <c r="I497" s="171" t="s">
        <v>3616</v>
      </c>
      <c r="J497" s="87" t="s">
        <v>30</v>
      </c>
      <c r="K497" s="170"/>
      <c r="L497" s="170"/>
      <c r="M497" s="169" t="s">
        <v>188</v>
      </c>
      <c r="N497" s="169" t="s">
        <v>4009</v>
      </c>
      <c r="O497" s="170" t="s">
        <v>246</v>
      </c>
      <c r="P497" s="170" t="s">
        <v>246</v>
      </c>
      <c r="Q497" s="170"/>
      <c r="R497" s="170"/>
      <c r="S497" s="176">
        <v>43273</v>
      </c>
      <c r="T497" s="170"/>
      <c r="U497" s="170"/>
      <c r="V497" s="169">
        <v>1170</v>
      </c>
      <c r="W497" s="172"/>
      <c r="X497" s="169" t="s">
        <v>148</v>
      </c>
      <c r="Y497" s="173"/>
      <c r="Z497" s="172">
        <v>1170</v>
      </c>
      <c r="AA497" s="169" t="s">
        <v>39</v>
      </c>
      <c r="AB497" s="174" t="s">
        <v>4516</v>
      </c>
    </row>
    <row r="498" spans="1:28" ht="15.75" customHeight="1" x14ac:dyDescent="0.2">
      <c r="A498" s="168"/>
      <c r="B498" s="169" t="s">
        <v>246</v>
      </c>
      <c r="C498" s="169" t="s">
        <v>246</v>
      </c>
      <c r="D498" s="170" t="s">
        <v>1721</v>
      </c>
      <c r="E498" s="170" t="s">
        <v>2047</v>
      </c>
      <c r="F498" s="170"/>
      <c r="G498" s="170" t="s">
        <v>185</v>
      </c>
      <c r="H498" s="169" t="s">
        <v>2893</v>
      </c>
      <c r="I498" s="171" t="s">
        <v>246</v>
      </c>
      <c r="J498" s="87" t="s">
        <v>30</v>
      </c>
      <c r="K498" s="170"/>
      <c r="L498" s="170"/>
      <c r="M498" s="169" t="s">
        <v>188</v>
      </c>
      <c r="N498" s="169" t="s">
        <v>4009</v>
      </c>
      <c r="O498" s="170" t="s">
        <v>246</v>
      </c>
      <c r="P498" s="170" t="s">
        <v>246</v>
      </c>
      <c r="Q498" s="170"/>
      <c r="R498" s="170"/>
      <c r="S498" s="176">
        <v>43273</v>
      </c>
      <c r="T498" s="170"/>
      <c r="U498" s="170"/>
      <c r="V498" s="169">
        <v>1170</v>
      </c>
      <c r="W498" s="172"/>
      <c r="X498" s="169" t="s">
        <v>148</v>
      </c>
      <c r="Y498" s="173"/>
      <c r="Z498" s="172">
        <v>1170</v>
      </c>
      <c r="AA498" s="169" t="s">
        <v>246</v>
      </c>
      <c r="AB498" s="174" t="s">
        <v>4516</v>
      </c>
    </row>
    <row r="499" spans="1:28" ht="15.75" customHeight="1" x14ac:dyDescent="0.2">
      <c r="A499" s="168"/>
      <c r="B499" s="169" t="s">
        <v>246</v>
      </c>
      <c r="C499" s="169" t="s">
        <v>1022</v>
      </c>
      <c r="D499" s="170" t="s">
        <v>1721</v>
      </c>
      <c r="E499" s="170" t="s">
        <v>2046</v>
      </c>
      <c r="F499" s="170"/>
      <c r="G499" s="170" t="s">
        <v>185</v>
      </c>
      <c r="H499" s="169" t="s">
        <v>2894</v>
      </c>
      <c r="I499" s="171" t="s">
        <v>246</v>
      </c>
      <c r="J499" s="87" t="s">
        <v>30</v>
      </c>
      <c r="K499" s="170"/>
      <c r="L499" s="170"/>
      <c r="M499" s="169" t="s">
        <v>188</v>
      </c>
      <c r="N499" s="169" t="s">
        <v>4022</v>
      </c>
      <c r="O499" s="170" t="s">
        <v>37</v>
      </c>
      <c r="P499" s="170" t="s">
        <v>4472</v>
      </c>
      <c r="Q499" s="170"/>
      <c r="R499" s="170"/>
      <c r="S499" s="176">
        <v>43273</v>
      </c>
      <c r="T499" s="170"/>
      <c r="U499" s="170"/>
      <c r="V499" s="169">
        <v>1170</v>
      </c>
      <c r="W499" s="172"/>
      <c r="X499" s="169" t="s">
        <v>148</v>
      </c>
      <c r="Y499" s="173"/>
      <c r="Z499" s="172">
        <v>1170</v>
      </c>
      <c r="AA499" s="169" t="s">
        <v>246</v>
      </c>
      <c r="AB499" s="174" t="s">
        <v>4516</v>
      </c>
    </row>
    <row r="500" spans="1:28" ht="15.75" customHeight="1" x14ac:dyDescent="0.2">
      <c r="A500" s="168"/>
      <c r="B500" s="169" t="s">
        <v>246</v>
      </c>
      <c r="C500" s="169" t="s">
        <v>1023</v>
      </c>
      <c r="D500" s="170" t="s">
        <v>1721</v>
      </c>
      <c r="E500" s="170" t="s">
        <v>2053</v>
      </c>
      <c r="F500" s="170"/>
      <c r="G500" s="170" t="s">
        <v>185</v>
      </c>
      <c r="H500" s="169" t="s">
        <v>2895</v>
      </c>
      <c r="I500" s="171" t="s">
        <v>246</v>
      </c>
      <c r="J500" s="87" t="s">
        <v>30</v>
      </c>
      <c r="K500" s="170"/>
      <c r="L500" s="170"/>
      <c r="M500" s="169" t="s">
        <v>188</v>
      </c>
      <c r="N500" s="169" t="s">
        <v>3713</v>
      </c>
      <c r="O500" s="170" t="s">
        <v>246</v>
      </c>
      <c r="P500" s="170" t="s">
        <v>246</v>
      </c>
      <c r="Q500" s="170"/>
      <c r="R500" s="170"/>
      <c r="S500" s="176">
        <v>43273</v>
      </c>
      <c r="T500" s="170"/>
      <c r="U500" s="170"/>
      <c r="V500" s="169">
        <v>1170</v>
      </c>
      <c r="W500" s="172"/>
      <c r="X500" s="169" t="s">
        <v>148</v>
      </c>
      <c r="Y500" s="173"/>
      <c r="Z500" s="172">
        <v>1170</v>
      </c>
      <c r="AA500" s="169" t="s">
        <v>246</v>
      </c>
      <c r="AB500" s="174"/>
    </row>
    <row r="501" spans="1:28" ht="15.75" customHeight="1" x14ac:dyDescent="0.2">
      <c r="A501" s="168"/>
      <c r="B501" s="169" t="s">
        <v>246</v>
      </c>
      <c r="C501" s="169" t="s">
        <v>1024</v>
      </c>
      <c r="D501" s="170" t="s">
        <v>1721</v>
      </c>
      <c r="E501" s="170" t="s">
        <v>2047</v>
      </c>
      <c r="F501" s="170"/>
      <c r="G501" s="170" t="s">
        <v>185</v>
      </c>
      <c r="H501" s="169" t="s">
        <v>2896</v>
      </c>
      <c r="I501" s="171" t="s">
        <v>3589</v>
      </c>
      <c r="J501" s="87" t="s">
        <v>30</v>
      </c>
      <c r="K501" s="170"/>
      <c r="L501" s="170"/>
      <c r="M501" s="169" t="s">
        <v>188</v>
      </c>
      <c r="N501" s="169" t="s">
        <v>4023</v>
      </c>
      <c r="O501" s="170" t="s">
        <v>246</v>
      </c>
      <c r="P501" s="170" t="s">
        <v>246</v>
      </c>
      <c r="Q501" s="170"/>
      <c r="R501" s="170"/>
      <c r="S501" s="176">
        <v>43286</v>
      </c>
      <c r="T501" s="170"/>
      <c r="U501" s="170"/>
      <c r="V501" s="169">
        <v>998</v>
      </c>
      <c r="W501" s="172">
        <v>239.58</v>
      </c>
      <c r="X501" s="169" t="s">
        <v>148</v>
      </c>
      <c r="Y501" s="173"/>
      <c r="Z501" s="172">
        <v>998</v>
      </c>
      <c r="AA501" s="169" t="s">
        <v>39</v>
      </c>
      <c r="AB501" s="174"/>
    </row>
    <row r="502" spans="1:28" ht="15.75" customHeight="1" x14ac:dyDescent="0.2">
      <c r="A502" s="168"/>
      <c r="B502" s="169" t="s">
        <v>246</v>
      </c>
      <c r="C502" s="169" t="s">
        <v>1025</v>
      </c>
      <c r="D502" s="170" t="s">
        <v>1721</v>
      </c>
      <c r="E502" s="170" t="s">
        <v>2057</v>
      </c>
      <c r="F502" s="170"/>
      <c r="G502" s="170" t="s">
        <v>185</v>
      </c>
      <c r="H502" s="169" t="s">
        <v>2897</v>
      </c>
      <c r="I502" s="171" t="s">
        <v>3589</v>
      </c>
      <c r="J502" s="87" t="s">
        <v>30</v>
      </c>
      <c r="K502" s="170"/>
      <c r="L502" s="170"/>
      <c r="M502" s="169" t="s">
        <v>188</v>
      </c>
      <c r="N502" s="169" t="s">
        <v>3658</v>
      </c>
      <c r="O502" s="170" t="s">
        <v>246</v>
      </c>
      <c r="P502" s="170" t="s">
        <v>246</v>
      </c>
      <c r="Q502" s="170"/>
      <c r="R502" s="170"/>
      <c r="S502" s="176">
        <v>43290</v>
      </c>
      <c r="T502" s="170"/>
      <c r="U502" s="170"/>
      <c r="V502" s="169">
        <v>998</v>
      </c>
      <c r="W502" s="172"/>
      <c r="X502" s="169" t="s">
        <v>148</v>
      </c>
      <c r="Y502" s="173"/>
      <c r="Z502" s="172">
        <v>998</v>
      </c>
      <c r="AA502" s="169" t="s">
        <v>39</v>
      </c>
      <c r="AB502" s="174"/>
    </row>
    <row r="503" spans="1:28" ht="15.75" customHeight="1" x14ac:dyDescent="0.2">
      <c r="A503" s="168"/>
      <c r="B503" s="169" t="s">
        <v>246</v>
      </c>
      <c r="C503" s="169" t="s">
        <v>1026</v>
      </c>
      <c r="D503" s="170" t="s">
        <v>1721</v>
      </c>
      <c r="E503" s="170" t="s">
        <v>2057</v>
      </c>
      <c r="F503" s="170"/>
      <c r="G503" s="170" t="s">
        <v>185</v>
      </c>
      <c r="H503" s="169" t="s">
        <v>2898</v>
      </c>
      <c r="I503" s="171" t="s">
        <v>3589</v>
      </c>
      <c r="J503" s="87" t="s">
        <v>30</v>
      </c>
      <c r="K503" s="170"/>
      <c r="L503" s="170"/>
      <c r="M503" s="169" t="s">
        <v>188</v>
      </c>
      <c r="N503" s="169" t="s">
        <v>3658</v>
      </c>
      <c r="O503" s="170" t="s">
        <v>246</v>
      </c>
      <c r="P503" s="170" t="s">
        <v>246</v>
      </c>
      <c r="Q503" s="170"/>
      <c r="R503" s="170"/>
      <c r="S503" s="176">
        <v>43293</v>
      </c>
      <c r="T503" s="170"/>
      <c r="U503" s="170"/>
      <c r="V503" s="169">
        <v>998</v>
      </c>
      <c r="W503" s="172"/>
      <c r="X503" s="169" t="s">
        <v>148</v>
      </c>
      <c r="Y503" s="173"/>
      <c r="Z503" s="172">
        <v>998</v>
      </c>
      <c r="AA503" s="169" t="s">
        <v>39</v>
      </c>
      <c r="AB503" s="174"/>
    </row>
    <row r="504" spans="1:28" ht="15.75" customHeight="1" x14ac:dyDescent="0.2">
      <c r="A504" s="168"/>
      <c r="B504" s="169" t="s">
        <v>246</v>
      </c>
      <c r="C504" s="169" t="s">
        <v>1027</v>
      </c>
      <c r="D504" s="170" t="s">
        <v>1721</v>
      </c>
      <c r="E504" s="170" t="s">
        <v>2058</v>
      </c>
      <c r="F504" s="170"/>
      <c r="G504" s="170" t="s">
        <v>185</v>
      </c>
      <c r="H504" s="169" t="s">
        <v>2899</v>
      </c>
      <c r="I504" s="171" t="s">
        <v>3590</v>
      </c>
      <c r="J504" s="87" t="s">
        <v>30</v>
      </c>
      <c r="K504" s="170"/>
      <c r="L504" s="170"/>
      <c r="M504" s="169" t="s">
        <v>188</v>
      </c>
      <c r="N504" s="169" t="s">
        <v>4019</v>
      </c>
      <c r="O504" s="170" t="s">
        <v>246</v>
      </c>
      <c r="P504" s="170" t="s">
        <v>246</v>
      </c>
      <c r="Q504" s="170"/>
      <c r="R504" s="170"/>
      <c r="S504" s="176">
        <v>43300</v>
      </c>
      <c r="T504" s="170"/>
      <c r="U504" s="170"/>
      <c r="V504" s="169">
        <v>998</v>
      </c>
      <c r="W504" s="172"/>
      <c r="X504" s="169" t="s">
        <v>148</v>
      </c>
      <c r="Y504" s="173"/>
      <c r="Z504" s="172">
        <v>998</v>
      </c>
      <c r="AA504" s="169" t="s">
        <v>39</v>
      </c>
      <c r="AB504" s="174"/>
    </row>
    <row r="505" spans="1:28" ht="15.75" customHeight="1" x14ac:dyDescent="0.2">
      <c r="A505" s="168"/>
      <c r="B505" s="169" t="s">
        <v>246</v>
      </c>
      <c r="C505" s="169" t="s">
        <v>1028</v>
      </c>
      <c r="D505" s="170" t="s">
        <v>1721</v>
      </c>
      <c r="E505" s="170" t="s">
        <v>2056</v>
      </c>
      <c r="F505" s="170"/>
      <c r="G505" s="170" t="s">
        <v>185</v>
      </c>
      <c r="H505" s="169" t="s">
        <v>2900</v>
      </c>
      <c r="I505" s="171" t="s">
        <v>3590</v>
      </c>
      <c r="J505" s="87" t="s">
        <v>30</v>
      </c>
      <c r="K505" s="170"/>
      <c r="L505" s="170"/>
      <c r="M505" s="169" t="s">
        <v>188</v>
      </c>
      <c r="N505" s="169" t="s">
        <v>3849</v>
      </c>
      <c r="O505" s="170" t="s">
        <v>246</v>
      </c>
      <c r="P505" s="170" t="s">
        <v>246</v>
      </c>
      <c r="Q505" s="170"/>
      <c r="R505" s="170"/>
      <c r="S505" s="176">
        <v>43311</v>
      </c>
      <c r="T505" s="170"/>
      <c r="U505" s="170"/>
      <c r="V505" s="169">
        <v>998</v>
      </c>
      <c r="W505" s="172"/>
      <c r="X505" s="169" t="s">
        <v>148</v>
      </c>
      <c r="Y505" s="173"/>
      <c r="Z505" s="172">
        <v>998</v>
      </c>
      <c r="AA505" s="169" t="s">
        <v>39</v>
      </c>
      <c r="AB505" s="174"/>
    </row>
    <row r="506" spans="1:28" ht="15.75" customHeight="1" x14ac:dyDescent="0.2">
      <c r="A506" s="168"/>
      <c r="B506" s="169" t="s">
        <v>246</v>
      </c>
      <c r="C506" s="169" t="s">
        <v>1029</v>
      </c>
      <c r="D506" s="170" t="s">
        <v>1721</v>
      </c>
      <c r="E506" s="170" t="s">
        <v>2047</v>
      </c>
      <c r="F506" s="170"/>
      <c r="G506" s="170" t="s">
        <v>185</v>
      </c>
      <c r="H506" s="169" t="s">
        <v>2901</v>
      </c>
      <c r="I506" s="171" t="s">
        <v>3588</v>
      </c>
      <c r="J506" s="87" t="s">
        <v>30</v>
      </c>
      <c r="K506" s="170"/>
      <c r="L506" s="170"/>
      <c r="M506" s="169" t="s">
        <v>188</v>
      </c>
      <c r="N506" s="169" t="s">
        <v>4024</v>
      </c>
      <c r="O506" s="170" t="s">
        <v>246</v>
      </c>
      <c r="P506" s="170" t="s">
        <v>246</v>
      </c>
      <c r="Q506" s="170"/>
      <c r="R506" s="170"/>
      <c r="S506" s="176">
        <v>43312</v>
      </c>
      <c r="T506" s="170"/>
      <c r="U506" s="170"/>
      <c r="V506" s="169">
        <v>998</v>
      </c>
      <c r="W506" s="172"/>
      <c r="X506" s="169" t="s">
        <v>148</v>
      </c>
      <c r="Y506" s="173"/>
      <c r="Z506" s="172">
        <v>998</v>
      </c>
      <c r="AA506" s="169" t="s">
        <v>39</v>
      </c>
      <c r="AB506" s="174"/>
    </row>
    <row r="507" spans="1:28" ht="15.75" customHeight="1" x14ac:dyDescent="0.2">
      <c r="A507" s="168"/>
      <c r="B507" s="169" t="s">
        <v>246</v>
      </c>
      <c r="C507" s="169" t="s">
        <v>1030</v>
      </c>
      <c r="D507" s="170" t="s">
        <v>1721</v>
      </c>
      <c r="E507" s="170" t="s">
        <v>2047</v>
      </c>
      <c r="F507" s="170"/>
      <c r="G507" s="170" t="s">
        <v>185</v>
      </c>
      <c r="H507" s="169" t="s">
        <v>2902</v>
      </c>
      <c r="I507" s="171" t="s">
        <v>3590</v>
      </c>
      <c r="J507" s="87" t="s">
        <v>30</v>
      </c>
      <c r="K507" s="170"/>
      <c r="L507" s="170"/>
      <c r="M507" s="169" t="s">
        <v>188</v>
      </c>
      <c r="N507" s="169" t="s">
        <v>4017</v>
      </c>
      <c r="O507" s="170" t="s">
        <v>246</v>
      </c>
      <c r="P507" s="170" t="s">
        <v>246</v>
      </c>
      <c r="Q507" s="170"/>
      <c r="R507" s="170"/>
      <c r="S507" s="176">
        <v>43320</v>
      </c>
      <c r="T507" s="170"/>
      <c r="U507" s="170"/>
      <c r="V507" s="169">
        <v>998</v>
      </c>
      <c r="W507" s="172">
        <v>241.61</v>
      </c>
      <c r="X507" s="169" t="s">
        <v>148</v>
      </c>
      <c r="Y507" s="173"/>
      <c r="Z507" s="172">
        <v>998</v>
      </c>
      <c r="AA507" s="169" t="s">
        <v>39</v>
      </c>
      <c r="AB507" s="174"/>
    </row>
    <row r="508" spans="1:28" ht="15.75" customHeight="1" x14ac:dyDescent="0.2">
      <c r="A508" s="168"/>
      <c r="B508" s="169" t="s">
        <v>246</v>
      </c>
      <c r="C508" s="169" t="s">
        <v>1031</v>
      </c>
      <c r="D508" s="170" t="s">
        <v>1721</v>
      </c>
      <c r="E508" s="170" t="s">
        <v>2046</v>
      </c>
      <c r="F508" s="170"/>
      <c r="G508" s="170" t="s">
        <v>185</v>
      </c>
      <c r="H508" s="169" t="s">
        <v>2903</v>
      </c>
      <c r="I508" s="171" t="s">
        <v>3589</v>
      </c>
      <c r="J508" s="87" t="s">
        <v>30</v>
      </c>
      <c r="K508" s="170"/>
      <c r="L508" s="170"/>
      <c r="M508" s="169" t="s">
        <v>188</v>
      </c>
      <c r="N508" s="169" t="s">
        <v>4025</v>
      </c>
      <c r="O508" s="170" t="s">
        <v>246</v>
      </c>
      <c r="P508" s="170" t="s">
        <v>246</v>
      </c>
      <c r="Q508" s="170"/>
      <c r="R508" s="170"/>
      <c r="S508" s="176">
        <v>43333</v>
      </c>
      <c r="T508" s="170"/>
      <c r="U508" s="170"/>
      <c r="V508" s="169">
        <v>998</v>
      </c>
      <c r="W508" s="172">
        <v>1627.33</v>
      </c>
      <c r="X508" s="169" t="s">
        <v>148</v>
      </c>
      <c r="Y508" s="173"/>
      <c r="Z508" s="172">
        <v>998</v>
      </c>
      <c r="AA508" s="169" t="s">
        <v>39</v>
      </c>
      <c r="AB508" s="174"/>
    </row>
    <row r="509" spans="1:28" ht="15.75" customHeight="1" x14ac:dyDescent="0.2">
      <c r="A509" s="168"/>
      <c r="B509" s="169" t="s">
        <v>246</v>
      </c>
      <c r="C509" s="169" t="s">
        <v>1032</v>
      </c>
      <c r="D509" s="170" t="s">
        <v>1721</v>
      </c>
      <c r="E509" s="170" t="s">
        <v>2059</v>
      </c>
      <c r="F509" s="170"/>
      <c r="G509" s="170" t="s">
        <v>185</v>
      </c>
      <c r="H509" s="169" t="s">
        <v>2904</v>
      </c>
      <c r="I509" s="171" t="s">
        <v>3589</v>
      </c>
      <c r="J509" s="87" t="s">
        <v>30</v>
      </c>
      <c r="K509" s="170"/>
      <c r="L509" s="170"/>
      <c r="M509" s="169" t="s">
        <v>188</v>
      </c>
      <c r="N509" s="169" t="s">
        <v>3716</v>
      </c>
      <c r="O509" s="170" t="s">
        <v>246</v>
      </c>
      <c r="P509" s="170" t="s">
        <v>246</v>
      </c>
      <c r="Q509" s="170"/>
      <c r="R509" s="170"/>
      <c r="S509" s="176">
        <v>43333</v>
      </c>
      <c r="T509" s="170"/>
      <c r="U509" s="170"/>
      <c r="V509" s="169">
        <v>998</v>
      </c>
      <c r="W509" s="172"/>
      <c r="X509" s="169" t="s">
        <v>148</v>
      </c>
      <c r="Y509" s="173"/>
      <c r="Z509" s="172">
        <v>998</v>
      </c>
      <c r="AA509" s="169" t="s">
        <v>39</v>
      </c>
      <c r="AB509" s="174"/>
    </row>
    <row r="510" spans="1:28" ht="15.75" customHeight="1" x14ac:dyDescent="0.2">
      <c r="A510" s="168"/>
      <c r="B510" s="169" t="s">
        <v>246</v>
      </c>
      <c r="C510" s="169" t="s">
        <v>1033</v>
      </c>
      <c r="D510" s="170" t="s">
        <v>1721</v>
      </c>
      <c r="E510" s="170" t="s">
        <v>2047</v>
      </c>
      <c r="F510" s="170"/>
      <c r="G510" s="170" t="s">
        <v>185</v>
      </c>
      <c r="H510" s="169" t="s">
        <v>2905</v>
      </c>
      <c r="I510" s="171" t="s">
        <v>3590</v>
      </c>
      <c r="J510" s="87" t="s">
        <v>30</v>
      </c>
      <c r="K510" s="170"/>
      <c r="L510" s="170"/>
      <c r="M510" s="169" t="s">
        <v>188</v>
      </c>
      <c r="N510" s="169" t="s">
        <v>4026</v>
      </c>
      <c r="O510" s="170" t="s">
        <v>246</v>
      </c>
      <c r="P510" s="170" t="s">
        <v>246</v>
      </c>
      <c r="Q510" s="170"/>
      <c r="R510" s="170"/>
      <c r="S510" s="176">
        <v>43334</v>
      </c>
      <c r="T510" s="170"/>
      <c r="U510" s="170"/>
      <c r="V510" s="169">
        <v>998</v>
      </c>
      <c r="W510" s="172">
        <v>237.97</v>
      </c>
      <c r="X510" s="169" t="s">
        <v>148</v>
      </c>
      <c r="Y510" s="173"/>
      <c r="Z510" s="172">
        <v>998</v>
      </c>
      <c r="AA510" s="169" t="s">
        <v>39</v>
      </c>
      <c r="AB510" s="174"/>
    </row>
    <row r="511" spans="1:28" ht="15.75" customHeight="1" x14ac:dyDescent="0.2">
      <c r="A511" s="168"/>
      <c r="B511" s="169" t="s">
        <v>246</v>
      </c>
      <c r="C511" s="169" t="s">
        <v>1034</v>
      </c>
      <c r="D511" s="170" t="s">
        <v>1721</v>
      </c>
      <c r="E511" s="170" t="s">
        <v>2053</v>
      </c>
      <c r="F511" s="170"/>
      <c r="G511" s="170" t="s">
        <v>185</v>
      </c>
      <c r="H511" s="169" t="s">
        <v>2906</v>
      </c>
      <c r="I511" s="171" t="s">
        <v>3588</v>
      </c>
      <c r="J511" s="87" t="s">
        <v>30</v>
      </c>
      <c r="K511" s="170"/>
      <c r="L511" s="170"/>
      <c r="M511" s="169" t="s">
        <v>188</v>
      </c>
      <c r="N511" s="169" t="s">
        <v>4012</v>
      </c>
      <c r="O511" s="170" t="s">
        <v>246</v>
      </c>
      <c r="P511" s="170" t="s">
        <v>246</v>
      </c>
      <c r="Q511" s="170"/>
      <c r="R511" s="170"/>
      <c r="S511" s="176">
        <v>43335</v>
      </c>
      <c r="T511" s="170"/>
      <c r="U511" s="170"/>
      <c r="V511" s="169">
        <v>998</v>
      </c>
      <c r="W511" s="172"/>
      <c r="X511" s="169" t="s">
        <v>148</v>
      </c>
      <c r="Y511" s="173"/>
      <c r="Z511" s="172">
        <v>998</v>
      </c>
      <c r="AA511" s="169" t="s">
        <v>39</v>
      </c>
      <c r="AB511" s="174"/>
    </row>
    <row r="512" spans="1:28" ht="15.75" customHeight="1" x14ac:dyDescent="0.2">
      <c r="A512" s="168"/>
      <c r="B512" s="169" t="s">
        <v>246</v>
      </c>
      <c r="C512" s="169" t="s">
        <v>1035</v>
      </c>
      <c r="D512" s="170" t="s">
        <v>1721</v>
      </c>
      <c r="E512" s="170" t="s">
        <v>2047</v>
      </c>
      <c r="F512" s="170"/>
      <c r="G512" s="170" t="s">
        <v>185</v>
      </c>
      <c r="H512" s="169" t="s">
        <v>2907</v>
      </c>
      <c r="I512" s="171" t="s">
        <v>3588</v>
      </c>
      <c r="J512" s="87" t="s">
        <v>30</v>
      </c>
      <c r="K512" s="170"/>
      <c r="L512" s="170"/>
      <c r="M512" s="169" t="s">
        <v>188</v>
      </c>
      <c r="N512" s="169" t="s">
        <v>4024</v>
      </c>
      <c r="O512" s="170" t="s">
        <v>246</v>
      </c>
      <c r="P512" s="170" t="s">
        <v>246</v>
      </c>
      <c r="Q512" s="170"/>
      <c r="R512" s="170"/>
      <c r="S512" s="176">
        <v>43335</v>
      </c>
      <c r="T512" s="170"/>
      <c r="U512" s="170"/>
      <c r="V512" s="169">
        <v>998</v>
      </c>
      <c r="W512" s="172"/>
      <c r="X512" s="169" t="s">
        <v>148</v>
      </c>
      <c r="Y512" s="173"/>
      <c r="Z512" s="172">
        <v>998</v>
      </c>
      <c r="AA512" s="169" t="s">
        <v>39</v>
      </c>
      <c r="AB512" s="174"/>
    </row>
    <row r="513" spans="1:28" ht="15.75" customHeight="1" x14ac:dyDescent="0.2">
      <c r="A513" s="168"/>
      <c r="B513" s="169" t="s">
        <v>246</v>
      </c>
      <c r="C513" s="169" t="s">
        <v>1036</v>
      </c>
      <c r="D513" s="170" t="s">
        <v>1721</v>
      </c>
      <c r="E513" s="170" t="s">
        <v>2058</v>
      </c>
      <c r="F513" s="170"/>
      <c r="G513" s="170" t="s">
        <v>185</v>
      </c>
      <c r="H513" s="169" t="s">
        <v>2908</v>
      </c>
      <c r="I513" s="171" t="s">
        <v>3605</v>
      </c>
      <c r="J513" s="87" t="s">
        <v>30</v>
      </c>
      <c r="K513" s="170"/>
      <c r="L513" s="170"/>
      <c r="M513" s="169" t="s">
        <v>188</v>
      </c>
      <c r="N513" s="169" t="s">
        <v>4012</v>
      </c>
      <c r="O513" s="170" t="s">
        <v>246</v>
      </c>
      <c r="P513" s="170" t="s">
        <v>246</v>
      </c>
      <c r="Q513" s="170"/>
      <c r="R513" s="170"/>
      <c r="S513" s="176">
        <v>43341</v>
      </c>
      <c r="T513" s="170"/>
      <c r="U513" s="170"/>
      <c r="V513" s="169">
        <v>998</v>
      </c>
      <c r="W513" s="172">
        <v>1817.22</v>
      </c>
      <c r="X513" s="169" t="s">
        <v>148</v>
      </c>
      <c r="Y513" s="173"/>
      <c r="Z513" s="172">
        <v>998</v>
      </c>
      <c r="AA513" s="169" t="s">
        <v>39</v>
      </c>
      <c r="AB513" s="174"/>
    </row>
    <row r="514" spans="1:28" ht="15.75" customHeight="1" x14ac:dyDescent="0.2">
      <c r="A514" s="168"/>
      <c r="B514" s="169" t="s">
        <v>246</v>
      </c>
      <c r="C514" s="169" t="s">
        <v>1037</v>
      </c>
      <c r="D514" s="170" t="s">
        <v>1721</v>
      </c>
      <c r="E514" s="170" t="s">
        <v>2058</v>
      </c>
      <c r="F514" s="170"/>
      <c r="G514" s="170" t="s">
        <v>185</v>
      </c>
      <c r="H514" s="169" t="s">
        <v>2909</v>
      </c>
      <c r="I514" s="171" t="s">
        <v>3580</v>
      </c>
      <c r="J514" s="87" t="s">
        <v>30</v>
      </c>
      <c r="K514" s="170"/>
      <c r="L514" s="170"/>
      <c r="M514" s="169" t="s">
        <v>188</v>
      </c>
      <c r="N514" s="169" t="s">
        <v>4012</v>
      </c>
      <c r="O514" s="170" t="s">
        <v>246</v>
      </c>
      <c r="P514" s="170" t="s">
        <v>246</v>
      </c>
      <c r="Q514" s="170"/>
      <c r="R514" s="170"/>
      <c r="S514" s="176">
        <v>43347</v>
      </c>
      <c r="T514" s="170"/>
      <c r="U514" s="170"/>
      <c r="V514" s="169">
        <v>998</v>
      </c>
      <c r="W514" s="172">
        <v>1615.31</v>
      </c>
      <c r="X514" s="169" t="s">
        <v>148</v>
      </c>
      <c r="Y514" s="173"/>
      <c r="Z514" s="172">
        <v>998</v>
      </c>
      <c r="AA514" s="169" t="s">
        <v>39</v>
      </c>
      <c r="AB514" s="174"/>
    </row>
    <row r="515" spans="1:28" ht="15.75" customHeight="1" x14ac:dyDescent="0.2">
      <c r="A515" s="168"/>
      <c r="B515" s="169" t="s">
        <v>246</v>
      </c>
      <c r="C515" s="169" t="s">
        <v>1038</v>
      </c>
      <c r="D515" s="170" t="s">
        <v>1721</v>
      </c>
      <c r="E515" s="170" t="s">
        <v>2060</v>
      </c>
      <c r="F515" s="170"/>
      <c r="G515" s="170" t="s">
        <v>185</v>
      </c>
      <c r="H515" s="169" t="s">
        <v>2910</v>
      </c>
      <c r="I515" s="171" t="s">
        <v>3580</v>
      </c>
      <c r="J515" s="87" t="s">
        <v>30</v>
      </c>
      <c r="K515" s="170"/>
      <c r="L515" s="170"/>
      <c r="M515" s="169" t="s">
        <v>188</v>
      </c>
      <c r="N515" s="169" t="s">
        <v>4027</v>
      </c>
      <c r="O515" s="170" t="s">
        <v>246</v>
      </c>
      <c r="P515" s="170" t="s">
        <v>246</v>
      </c>
      <c r="Q515" s="170"/>
      <c r="R515" s="170"/>
      <c r="S515" s="176">
        <v>43355</v>
      </c>
      <c r="T515" s="170"/>
      <c r="U515" s="170"/>
      <c r="V515" s="169">
        <v>998</v>
      </c>
      <c r="W515" s="172"/>
      <c r="X515" s="169" t="s">
        <v>148</v>
      </c>
      <c r="Y515" s="173"/>
      <c r="Z515" s="172">
        <v>998</v>
      </c>
      <c r="AA515" s="169" t="s">
        <v>39</v>
      </c>
      <c r="AB515" s="174"/>
    </row>
    <row r="516" spans="1:28" ht="15.75" customHeight="1" x14ac:dyDescent="0.2">
      <c r="A516" s="168"/>
      <c r="B516" s="169" t="s">
        <v>246</v>
      </c>
      <c r="C516" s="169" t="s">
        <v>1039</v>
      </c>
      <c r="D516" s="170" t="s">
        <v>1721</v>
      </c>
      <c r="E516" s="170" t="s">
        <v>2045</v>
      </c>
      <c r="F516" s="170"/>
      <c r="G516" s="170" t="s">
        <v>185</v>
      </c>
      <c r="H516" s="169" t="s">
        <v>2911</v>
      </c>
      <c r="I516" s="171" t="s">
        <v>3581</v>
      </c>
      <c r="J516" s="87" t="s">
        <v>30</v>
      </c>
      <c r="K516" s="170"/>
      <c r="L516" s="170"/>
      <c r="M516" s="169" t="s">
        <v>188</v>
      </c>
      <c r="N516" s="169" t="s">
        <v>4015</v>
      </c>
      <c r="O516" s="170" t="s">
        <v>246</v>
      </c>
      <c r="P516" s="170" t="s">
        <v>246</v>
      </c>
      <c r="Q516" s="170"/>
      <c r="R516" s="170"/>
      <c r="S516" s="176">
        <v>43375</v>
      </c>
      <c r="T516" s="170"/>
      <c r="U516" s="170"/>
      <c r="V516" s="169">
        <v>998</v>
      </c>
      <c r="W516" s="172"/>
      <c r="X516" s="169" t="s">
        <v>148</v>
      </c>
      <c r="Y516" s="173"/>
      <c r="Z516" s="172">
        <v>998</v>
      </c>
      <c r="AA516" s="169" t="s">
        <v>39</v>
      </c>
      <c r="AB516" s="174"/>
    </row>
    <row r="517" spans="1:28" ht="15.75" customHeight="1" x14ac:dyDescent="0.2">
      <c r="A517" s="168"/>
      <c r="B517" s="169" t="s">
        <v>246</v>
      </c>
      <c r="C517" s="169" t="s">
        <v>1040</v>
      </c>
      <c r="D517" s="170" t="s">
        <v>1721</v>
      </c>
      <c r="E517" s="170" t="s">
        <v>2058</v>
      </c>
      <c r="F517" s="170"/>
      <c r="G517" s="170" t="s">
        <v>185</v>
      </c>
      <c r="H517" s="169" t="s">
        <v>2912</v>
      </c>
      <c r="I517" s="171" t="s">
        <v>3581</v>
      </c>
      <c r="J517" s="87" t="s">
        <v>30</v>
      </c>
      <c r="K517" s="170"/>
      <c r="L517" s="170"/>
      <c r="M517" s="169" t="s">
        <v>188</v>
      </c>
      <c r="N517" s="169" t="s">
        <v>4015</v>
      </c>
      <c r="O517" s="170" t="s">
        <v>246</v>
      </c>
      <c r="P517" s="170" t="s">
        <v>246</v>
      </c>
      <c r="Q517" s="170"/>
      <c r="R517" s="170"/>
      <c r="S517" s="176">
        <v>43385</v>
      </c>
      <c r="T517" s="170"/>
      <c r="U517" s="170"/>
      <c r="V517" s="169">
        <v>998</v>
      </c>
      <c r="W517" s="172">
        <v>1622.63</v>
      </c>
      <c r="X517" s="169" t="s">
        <v>148</v>
      </c>
      <c r="Y517" s="173"/>
      <c r="Z517" s="172">
        <v>998</v>
      </c>
      <c r="AA517" s="169" t="s">
        <v>39</v>
      </c>
      <c r="AB517" s="174"/>
    </row>
    <row r="518" spans="1:28" ht="15.75" customHeight="1" x14ac:dyDescent="0.2">
      <c r="A518" s="168"/>
      <c r="B518" s="169" t="s">
        <v>246</v>
      </c>
      <c r="C518" s="169" t="s">
        <v>1041</v>
      </c>
      <c r="D518" s="170" t="s">
        <v>1721</v>
      </c>
      <c r="E518" s="170" t="s">
        <v>2045</v>
      </c>
      <c r="F518" s="170"/>
      <c r="G518" s="170" t="s">
        <v>185</v>
      </c>
      <c r="H518" s="169" t="s">
        <v>2913</v>
      </c>
      <c r="I518" s="171" t="s">
        <v>246</v>
      </c>
      <c r="J518" s="87" t="s">
        <v>30</v>
      </c>
      <c r="K518" s="170"/>
      <c r="L518" s="170"/>
      <c r="M518" s="169" t="s">
        <v>188</v>
      </c>
      <c r="N518" s="169" t="s">
        <v>4015</v>
      </c>
      <c r="O518" s="170" t="s">
        <v>246</v>
      </c>
      <c r="P518" s="170" t="s">
        <v>246</v>
      </c>
      <c r="Q518" s="170"/>
      <c r="R518" s="170"/>
      <c r="S518" s="176">
        <v>43475</v>
      </c>
      <c r="T518" s="170"/>
      <c r="U518" s="170"/>
      <c r="V518" s="169">
        <v>1837.54</v>
      </c>
      <c r="W518" s="172">
        <v>1232.81</v>
      </c>
      <c r="X518" s="169"/>
      <c r="Y518" s="173"/>
      <c r="Z518" s="172">
        <v>1837.54</v>
      </c>
      <c r="AA518" s="169" t="s">
        <v>39</v>
      </c>
      <c r="AB518" s="174"/>
    </row>
    <row r="519" spans="1:28" ht="15.75" customHeight="1" x14ac:dyDescent="0.2">
      <c r="A519" s="168"/>
      <c r="B519" s="169" t="s">
        <v>246</v>
      </c>
      <c r="C519" s="169" t="s">
        <v>246</v>
      </c>
      <c r="D519" s="170" t="s">
        <v>1721</v>
      </c>
      <c r="E519" s="170" t="s">
        <v>2061</v>
      </c>
      <c r="F519" s="170"/>
      <c r="G519" s="170" t="s">
        <v>246</v>
      </c>
      <c r="H519" s="169" t="s">
        <v>2914</v>
      </c>
      <c r="I519" s="171" t="s">
        <v>246</v>
      </c>
      <c r="J519" s="87" t="s">
        <v>30</v>
      </c>
      <c r="K519" s="170"/>
      <c r="L519" s="170"/>
      <c r="M519" s="169" t="s">
        <v>188</v>
      </c>
      <c r="N519" s="169" t="s">
        <v>4016</v>
      </c>
      <c r="O519" s="170" t="s">
        <v>246</v>
      </c>
      <c r="P519" s="170" t="s">
        <v>246</v>
      </c>
      <c r="Q519" s="170"/>
      <c r="R519" s="170"/>
      <c r="S519" s="176">
        <v>43482</v>
      </c>
      <c r="T519" s="170"/>
      <c r="U519" s="170"/>
      <c r="V519" s="169">
        <v>1646.65</v>
      </c>
      <c r="W519" s="172"/>
      <c r="X519" s="169"/>
      <c r="Y519" s="173"/>
      <c r="Z519" s="172">
        <v>1646.65</v>
      </c>
      <c r="AA519" s="169" t="s">
        <v>246</v>
      </c>
      <c r="AB519" s="174"/>
    </row>
    <row r="520" spans="1:28" ht="15.75" customHeight="1" x14ac:dyDescent="0.2">
      <c r="A520" s="168"/>
      <c r="B520" s="169" t="s">
        <v>246</v>
      </c>
      <c r="C520" s="169" t="s">
        <v>1042</v>
      </c>
      <c r="D520" s="170" t="s">
        <v>1721</v>
      </c>
      <c r="E520" s="170" t="s">
        <v>2048</v>
      </c>
      <c r="F520" s="170"/>
      <c r="G520" s="170" t="s">
        <v>185</v>
      </c>
      <c r="H520" s="169" t="s">
        <v>2915</v>
      </c>
      <c r="I520" s="171" t="s">
        <v>3593</v>
      </c>
      <c r="J520" s="87" t="s">
        <v>30</v>
      </c>
      <c r="K520" s="170"/>
      <c r="L520" s="170"/>
      <c r="M520" s="169" t="s">
        <v>188</v>
      </c>
      <c r="N520" s="169" t="s">
        <v>3686</v>
      </c>
      <c r="O520" s="170" t="s">
        <v>246</v>
      </c>
      <c r="P520" s="170" t="s">
        <v>246</v>
      </c>
      <c r="Q520" s="170"/>
      <c r="R520" s="170"/>
      <c r="S520" s="176">
        <v>43482</v>
      </c>
      <c r="T520" s="170"/>
      <c r="U520" s="170"/>
      <c r="V520" s="169">
        <v>1635.59</v>
      </c>
      <c r="W520" s="172">
        <v>114.59</v>
      </c>
      <c r="X520" s="169"/>
      <c r="Y520" s="173"/>
      <c r="Z520" s="172">
        <v>1635.59</v>
      </c>
      <c r="AA520" s="169" t="s">
        <v>39</v>
      </c>
      <c r="AB520" s="174"/>
    </row>
    <row r="521" spans="1:28" ht="15.75" customHeight="1" x14ac:dyDescent="0.2">
      <c r="A521" s="168"/>
      <c r="B521" s="169" t="s">
        <v>246</v>
      </c>
      <c r="C521" s="169" t="s">
        <v>1043</v>
      </c>
      <c r="D521" s="170" t="s">
        <v>1721</v>
      </c>
      <c r="E521" s="170" t="s">
        <v>2047</v>
      </c>
      <c r="F521" s="170"/>
      <c r="G521" s="170" t="s">
        <v>185</v>
      </c>
      <c r="H521" s="169" t="s">
        <v>2916</v>
      </c>
      <c r="I521" s="171" t="s">
        <v>3617</v>
      </c>
      <c r="J521" s="87" t="s">
        <v>30</v>
      </c>
      <c r="K521" s="170"/>
      <c r="L521" s="170"/>
      <c r="M521" s="169" t="s">
        <v>188</v>
      </c>
      <c r="N521" s="169" t="s">
        <v>3935</v>
      </c>
      <c r="O521" s="170" t="s">
        <v>246</v>
      </c>
      <c r="P521" s="170" t="s">
        <v>246</v>
      </c>
      <c r="Q521" s="170"/>
      <c r="R521" s="170"/>
      <c r="S521" s="176">
        <v>43496</v>
      </c>
      <c r="T521" s="170"/>
      <c r="U521" s="170"/>
      <c r="V521" s="169">
        <v>1595.15</v>
      </c>
      <c r="W521" s="172"/>
      <c r="X521" s="169"/>
      <c r="Y521" s="173"/>
      <c r="Z521" s="172">
        <v>1595.15</v>
      </c>
      <c r="AA521" s="169" t="s">
        <v>39</v>
      </c>
      <c r="AB521" s="174"/>
    </row>
    <row r="522" spans="1:28" ht="15.75" customHeight="1" x14ac:dyDescent="0.2">
      <c r="A522" s="168"/>
      <c r="B522" s="169" t="s">
        <v>246</v>
      </c>
      <c r="C522" s="169" t="s">
        <v>1044</v>
      </c>
      <c r="D522" s="170" t="s">
        <v>1721</v>
      </c>
      <c r="E522" s="170" t="s">
        <v>2047</v>
      </c>
      <c r="F522" s="170"/>
      <c r="G522" s="170" t="s">
        <v>185</v>
      </c>
      <c r="H522" s="169" t="s">
        <v>2917</v>
      </c>
      <c r="I522" s="171" t="s">
        <v>246</v>
      </c>
      <c r="J522" s="87" t="s">
        <v>30</v>
      </c>
      <c r="K522" s="170"/>
      <c r="L522" s="170"/>
      <c r="M522" s="169" t="s">
        <v>188</v>
      </c>
      <c r="N522" s="169" t="s">
        <v>3935</v>
      </c>
      <c r="O522" s="170" t="s">
        <v>246</v>
      </c>
      <c r="P522" s="170" t="s">
        <v>246</v>
      </c>
      <c r="Q522" s="170"/>
      <c r="R522" s="170"/>
      <c r="S522" s="176">
        <v>43503</v>
      </c>
      <c r="T522" s="170"/>
      <c r="U522" s="170"/>
      <c r="V522" s="169">
        <v>1883.54</v>
      </c>
      <c r="W522" s="172">
        <v>713.15</v>
      </c>
      <c r="X522" s="169" t="s">
        <v>148</v>
      </c>
      <c r="Y522" s="173"/>
      <c r="Z522" s="172">
        <v>1883.54</v>
      </c>
      <c r="AA522" s="169" t="s">
        <v>246</v>
      </c>
      <c r="AB522" s="174"/>
    </row>
    <row r="523" spans="1:28" ht="15.75" customHeight="1" x14ac:dyDescent="0.2">
      <c r="A523" s="168"/>
      <c r="B523" s="169" t="s">
        <v>246</v>
      </c>
      <c r="C523" s="169" t="s">
        <v>246</v>
      </c>
      <c r="D523" s="170" t="s">
        <v>1721</v>
      </c>
      <c r="E523" s="170" t="s">
        <v>2062</v>
      </c>
      <c r="F523" s="170"/>
      <c r="G523" s="170" t="s">
        <v>185</v>
      </c>
      <c r="H523" s="169" t="s">
        <v>2918</v>
      </c>
      <c r="I523" s="171" t="s">
        <v>246</v>
      </c>
      <c r="J523" s="87" t="s">
        <v>30</v>
      </c>
      <c r="K523" s="170"/>
      <c r="L523" s="170"/>
      <c r="M523" s="169" t="s">
        <v>186</v>
      </c>
      <c r="N523" s="169" t="s">
        <v>4028</v>
      </c>
      <c r="O523" s="170" t="s">
        <v>246</v>
      </c>
      <c r="P523" s="170" t="s">
        <v>246</v>
      </c>
      <c r="Q523" s="170"/>
      <c r="R523" s="170"/>
      <c r="S523" s="176">
        <v>43503</v>
      </c>
      <c r="T523" s="170"/>
      <c r="U523" s="170"/>
      <c r="V523" s="169">
        <v>1883.54</v>
      </c>
      <c r="W523" s="172">
        <v>482.41</v>
      </c>
      <c r="X523" s="169"/>
      <c r="Y523" s="173"/>
      <c r="Z523" s="172">
        <v>1883.54</v>
      </c>
      <c r="AA523" s="169" t="s">
        <v>246</v>
      </c>
      <c r="AB523" s="174"/>
    </row>
    <row r="524" spans="1:28" ht="15.75" customHeight="1" x14ac:dyDescent="0.2">
      <c r="A524" s="168"/>
      <c r="B524" s="169" t="s">
        <v>246</v>
      </c>
      <c r="C524" s="169" t="s">
        <v>246</v>
      </c>
      <c r="D524" s="170" t="s">
        <v>1721</v>
      </c>
      <c r="E524" s="170" t="s">
        <v>2050</v>
      </c>
      <c r="F524" s="170"/>
      <c r="G524" s="170" t="s">
        <v>185</v>
      </c>
      <c r="H524" s="169" t="s">
        <v>2919</v>
      </c>
      <c r="I524" s="171" t="s">
        <v>246</v>
      </c>
      <c r="J524" s="87" t="s">
        <v>30</v>
      </c>
      <c r="K524" s="170"/>
      <c r="L524" s="170"/>
      <c r="M524" s="169" t="s">
        <v>188</v>
      </c>
      <c r="N524" s="169" t="s">
        <v>4029</v>
      </c>
      <c r="O524" s="170" t="s">
        <v>246</v>
      </c>
      <c r="P524" s="170" t="s">
        <v>246</v>
      </c>
      <c r="Q524" s="170"/>
      <c r="R524" s="170"/>
      <c r="S524" s="176">
        <v>43510</v>
      </c>
      <c r="T524" s="170"/>
      <c r="U524" s="170"/>
      <c r="V524" s="169">
        <v>1903.46</v>
      </c>
      <c r="W524" s="172">
        <v>482.23</v>
      </c>
      <c r="X524" s="169"/>
      <c r="Y524" s="173"/>
      <c r="Z524" s="172">
        <v>1903.46</v>
      </c>
      <c r="AA524" s="169" t="s">
        <v>246</v>
      </c>
      <c r="AB524" s="174"/>
    </row>
    <row r="525" spans="1:28" ht="15.75" customHeight="1" x14ac:dyDescent="0.2">
      <c r="A525" s="168"/>
      <c r="B525" s="169" t="s">
        <v>246</v>
      </c>
      <c r="C525" s="169" t="s">
        <v>246</v>
      </c>
      <c r="D525" s="170" t="s">
        <v>1721</v>
      </c>
      <c r="E525" s="170" t="s">
        <v>2063</v>
      </c>
      <c r="F525" s="170"/>
      <c r="G525" s="170" t="s">
        <v>185</v>
      </c>
      <c r="H525" s="169" t="s">
        <v>2920</v>
      </c>
      <c r="I525" s="171" t="s">
        <v>246</v>
      </c>
      <c r="J525" s="87" t="s">
        <v>30</v>
      </c>
      <c r="K525" s="170"/>
      <c r="L525" s="170"/>
      <c r="M525" s="169" t="s">
        <v>188</v>
      </c>
      <c r="N525" s="169" t="s">
        <v>4029</v>
      </c>
      <c r="O525" s="170" t="s">
        <v>246</v>
      </c>
      <c r="P525" s="170" t="s">
        <v>246</v>
      </c>
      <c r="Q525" s="170"/>
      <c r="R525" s="170"/>
      <c r="S525" s="176">
        <v>43517</v>
      </c>
      <c r="T525" s="170"/>
      <c r="U525" s="170"/>
      <c r="V525" s="169">
        <v>1917.42</v>
      </c>
      <c r="W525" s="172"/>
      <c r="X525" s="169"/>
      <c r="Y525" s="173"/>
      <c r="Z525" s="172">
        <v>1917.42</v>
      </c>
      <c r="AA525" s="169" t="s">
        <v>246</v>
      </c>
      <c r="AB525" s="174"/>
    </row>
    <row r="526" spans="1:28" ht="15.75" customHeight="1" x14ac:dyDescent="0.2">
      <c r="A526" s="168"/>
      <c r="B526" s="169" t="s">
        <v>246</v>
      </c>
      <c r="C526" s="169" t="s">
        <v>1045</v>
      </c>
      <c r="D526" s="170" t="s">
        <v>1721</v>
      </c>
      <c r="E526" s="170" t="s">
        <v>2064</v>
      </c>
      <c r="F526" s="170"/>
      <c r="G526" s="170" t="s">
        <v>185</v>
      </c>
      <c r="H526" s="169" t="s">
        <v>2921</v>
      </c>
      <c r="I526" s="171" t="s">
        <v>246</v>
      </c>
      <c r="J526" s="87" t="s">
        <v>30</v>
      </c>
      <c r="K526" s="170"/>
      <c r="L526" s="170"/>
      <c r="M526" s="169" t="s">
        <v>188</v>
      </c>
      <c r="N526" s="169" t="s">
        <v>4030</v>
      </c>
      <c r="O526" s="170" t="s">
        <v>37</v>
      </c>
      <c r="P526" s="170" t="s">
        <v>4458</v>
      </c>
      <c r="Q526" s="170"/>
      <c r="R526" s="170"/>
      <c r="S526" s="176">
        <v>43525</v>
      </c>
      <c r="T526" s="170"/>
      <c r="U526" s="170"/>
      <c r="V526" s="169">
        <v>1310.47</v>
      </c>
      <c r="W526" s="172"/>
      <c r="X526" s="169"/>
      <c r="Y526" s="173"/>
      <c r="Z526" s="172">
        <v>1310.47</v>
      </c>
      <c r="AA526" s="169" t="s">
        <v>246</v>
      </c>
      <c r="AB526" s="174"/>
    </row>
    <row r="527" spans="1:28" ht="15.75" customHeight="1" x14ac:dyDescent="0.2">
      <c r="A527" s="168"/>
      <c r="B527" s="169" t="s">
        <v>246</v>
      </c>
      <c r="C527" s="169" t="s">
        <v>1046</v>
      </c>
      <c r="D527" s="170" t="s">
        <v>1721</v>
      </c>
      <c r="E527" s="170" t="s">
        <v>2058</v>
      </c>
      <c r="F527" s="170"/>
      <c r="G527" s="170" t="s">
        <v>185</v>
      </c>
      <c r="H527" s="169" t="s">
        <v>2922</v>
      </c>
      <c r="I527" s="171" t="s">
        <v>3602</v>
      </c>
      <c r="J527" s="87" t="s">
        <v>30</v>
      </c>
      <c r="K527" s="170"/>
      <c r="L527" s="170"/>
      <c r="M527" s="169" t="s">
        <v>188</v>
      </c>
      <c r="N527" s="169" t="s">
        <v>4016</v>
      </c>
      <c r="O527" s="170" t="s">
        <v>246</v>
      </c>
      <c r="P527" s="170" t="s">
        <v>246</v>
      </c>
      <c r="Q527" s="170"/>
      <c r="R527" s="170"/>
      <c r="S527" s="176">
        <v>43188</v>
      </c>
      <c r="T527" s="170"/>
      <c r="U527" s="170"/>
      <c r="V527" s="169">
        <v>998</v>
      </c>
      <c r="W527" s="172">
        <v>976.94</v>
      </c>
      <c r="X527" s="169" t="s">
        <v>148</v>
      </c>
      <c r="Y527" s="173"/>
      <c r="Z527" s="172">
        <v>998</v>
      </c>
      <c r="AA527" s="169" t="s">
        <v>39</v>
      </c>
      <c r="AB527" s="174"/>
    </row>
    <row r="528" spans="1:28" ht="15.75" customHeight="1" x14ac:dyDescent="0.2">
      <c r="A528" s="168"/>
      <c r="B528" s="169" t="s">
        <v>246</v>
      </c>
      <c r="C528" s="169" t="s">
        <v>1047</v>
      </c>
      <c r="D528" s="170" t="s">
        <v>1721</v>
      </c>
      <c r="E528" s="170" t="s">
        <v>2065</v>
      </c>
      <c r="F528" s="170"/>
      <c r="G528" s="170" t="s">
        <v>185</v>
      </c>
      <c r="H528" s="169" t="s">
        <v>2923</v>
      </c>
      <c r="I528" s="171" t="s">
        <v>3608</v>
      </c>
      <c r="J528" s="87" t="s">
        <v>30</v>
      </c>
      <c r="K528" s="170"/>
      <c r="L528" s="170"/>
      <c r="M528" s="169" t="s">
        <v>188</v>
      </c>
      <c r="N528" s="169" t="s">
        <v>4031</v>
      </c>
      <c r="O528" s="170" t="s">
        <v>246</v>
      </c>
      <c r="P528" s="170" t="s">
        <v>246</v>
      </c>
      <c r="Q528" s="170"/>
      <c r="R528" s="170"/>
      <c r="S528" s="176">
        <v>43171</v>
      </c>
      <c r="T528" s="170"/>
      <c r="U528" s="170"/>
      <c r="V528" s="169">
        <v>998</v>
      </c>
      <c r="W528" s="172"/>
      <c r="X528" s="169" t="s">
        <v>148</v>
      </c>
      <c r="Y528" s="173"/>
      <c r="Z528" s="172">
        <v>998</v>
      </c>
      <c r="AA528" s="169" t="s">
        <v>39</v>
      </c>
      <c r="AB528" s="174"/>
    </row>
    <row r="529" spans="1:28" ht="15.75" customHeight="1" x14ac:dyDescent="0.2">
      <c r="A529" s="168"/>
      <c r="B529" s="169" t="s">
        <v>246</v>
      </c>
      <c r="C529" s="169" t="s">
        <v>1048</v>
      </c>
      <c r="D529" s="170" t="s">
        <v>1721</v>
      </c>
      <c r="E529" s="170" t="s">
        <v>2066</v>
      </c>
      <c r="F529" s="170"/>
      <c r="G529" s="170" t="s">
        <v>185</v>
      </c>
      <c r="H529" s="169" t="s">
        <v>2924</v>
      </c>
      <c r="I529" s="171" t="s">
        <v>3585</v>
      </c>
      <c r="J529" s="87" t="s">
        <v>30</v>
      </c>
      <c r="K529" s="170"/>
      <c r="L529" s="170"/>
      <c r="M529" s="169" t="s">
        <v>188</v>
      </c>
      <c r="N529" s="169" t="s">
        <v>4032</v>
      </c>
      <c r="O529" s="170" t="s">
        <v>246</v>
      </c>
      <c r="P529" s="170" t="s">
        <v>246</v>
      </c>
      <c r="Q529" s="170"/>
      <c r="R529" s="170"/>
      <c r="S529" s="176">
        <v>43165</v>
      </c>
      <c r="T529" s="170"/>
      <c r="U529" s="170"/>
      <c r="V529" s="169">
        <v>998</v>
      </c>
      <c r="W529" s="172">
        <v>575.14</v>
      </c>
      <c r="X529" s="169" t="s">
        <v>148</v>
      </c>
      <c r="Y529" s="173"/>
      <c r="Z529" s="172">
        <v>998</v>
      </c>
      <c r="AA529" s="169" t="s">
        <v>39</v>
      </c>
      <c r="AB529" s="174"/>
    </row>
    <row r="530" spans="1:28" ht="15.75" customHeight="1" x14ac:dyDescent="0.2">
      <c r="A530" s="168"/>
      <c r="B530" s="169" t="s">
        <v>246</v>
      </c>
      <c r="C530" s="169" t="s">
        <v>1049</v>
      </c>
      <c r="D530" s="170" t="s">
        <v>1721</v>
      </c>
      <c r="E530" s="170" t="s">
        <v>2046</v>
      </c>
      <c r="F530" s="170"/>
      <c r="G530" s="170" t="s">
        <v>185</v>
      </c>
      <c r="H530" s="169" t="s">
        <v>2925</v>
      </c>
      <c r="I530" s="171" t="s">
        <v>3585</v>
      </c>
      <c r="J530" s="87" t="s">
        <v>30</v>
      </c>
      <c r="K530" s="170"/>
      <c r="L530" s="170"/>
      <c r="M530" s="169" t="s">
        <v>188</v>
      </c>
      <c r="N530" s="169" t="s">
        <v>4033</v>
      </c>
      <c r="O530" s="170" t="s">
        <v>246</v>
      </c>
      <c r="P530" s="170" t="s">
        <v>246</v>
      </c>
      <c r="Q530" s="170"/>
      <c r="R530" s="170"/>
      <c r="S530" s="176">
        <v>43185</v>
      </c>
      <c r="T530" s="170"/>
      <c r="U530" s="170"/>
      <c r="V530" s="169">
        <v>998</v>
      </c>
      <c r="W530" s="172">
        <v>844.86</v>
      </c>
      <c r="X530" s="169" t="s">
        <v>148</v>
      </c>
      <c r="Y530" s="173"/>
      <c r="Z530" s="172">
        <v>998</v>
      </c>
      <c r="AA530" s="169" t="s">
        <v>39</v>
      </c>
      <c r="AB530" s="174"/>
    </row>
    <row r="531" spans="1:28" ht="15.75" customHeight="1" x14ac:dyDescent="0.2">
      <c r="A531" s="168"/>
      <c r="B531" s="169" t="s">
        <v>246</v>
      </c>
      <c r="C531" s="169" t="s">
        <v>1050</v>
      </c>
      <c r="D531" s="170" t="s">
        <v>1722</v>
      </c>
      <c r="E531" s="170" t="s">
        <v>2067</v>
      </c>
      <c r="F531" s="170"/>
      <c r="G531" s="170" t="s">
        <v>185</v>
      </c>
      <c r="H531" s="169" t="s">
        <v>2926</v>
      </c>
      <c r="I531" s="171" t="s">
        <v>3618</v>
      </c>
      <c r="J531" s="87" t="s">
        <v>30</v>
      </c>
      <c r="K531" s="170"/>
      <c r="L531" s="170"/>
      <c r="M531" s="169" t="s">
        <v>186</v>
      </c>
      <c r="N531" s="169" t="s">
        <v>4004</v>
      </c>
      <c r="O531" s="170" t="s">
        <v>246</v>
      </c>
      <c r="P531" s="170" t="s">
        <v>246</v>
      </c>
      <c r="Q531" s="170"/>
      <c r="R531" s="170"/>
      <c r="S531" s="176">
        <v>43468</v>
      </c>
      <c r="T531" s="170"/>
      <c r="U531" s="170"/>
      <c r="V531" s="169">
        <v>1426.9</v>
      </c>
      <c r="W531" s="172"/>
      <c r="X531" s="169"/>
      <c r="Y531" s="173"/>
      <c r="Z531" s="172">
        <v>1426.9</v>
      </c>
      <c r="AA531" s="169" t="s">
        <v>39</v>
      </c>
      <c r="AB531" s="174"/>
    </row>
    <row r="532" spans="1:28" ht="15.75" customHeight="1" x14ac:dyDescent="0.2">
      <c r="A532" s="168"/>
      <c r="B532" s="169" t="s">
        <v>246</v>
      </c>
      <c r="C532" s="169" t="s">
        <v>1051</v>
      </c>
      <c r="D532" s="170" t="s">
        <v>1723</v>
      </c>
      <c r="E532" s="170" t="s">
        <v>2068</v>
      </c>
      <c r="F532" s="170"/>
      <c r="G532" s="170" t="s">
        <v>185</v>
      </c>
      <c r="H532" s="169" t="s">
        <v>2927</v>
      </c>
      <c r="I532" s="171" t="s">
        <v>3592</v>
      </c>
      <c r="J532" s="87" t="s">
        <v>30</v>
      </c>
      <c r="K532" s="170"/>
      <c r="L532" s="170"/>
      <c r="M532" s="169" t="s">
        <v>32</v>
      </c>
      <c r="N532" s="169" t="s">
        <v>4034</v>
      </c>
      <c r="O532" s="170" t="s">
        <v>246</v>
      </c>
      <c r="P532" s="170" t="s">
        <v>246</v>
      </c>
      <c r="Q532" s="170"/>
      <c r="R532" s="170"/>
      <c r="S532" s="176">
        <v>43223</v>
      </c>
      <c r="T532" s="170"/>
      <c r="U532" s="170"/>
      <c r="V532" s="169">
        <v>819.04</v>
      </c>
      <c r="W532" s="172"/>
      <c r="X532" s="169"/>
      <c r="Y532" s="173"/>
      <c r="Z532" s="172">
        <v>819.04</v>
      </c>
      <c r="AA532" s="169" t="s">
        <v>39</v>
      </c>
      <c r="AB532" s="174"/>
    </row>
    <row r="533" spans="1:28" ht="15.75" customHeight="1" x14ac:dyDescent="0.2">
      <c r="A533" s="168"/>
      <c r="B533" s="169" t="s">
        <v>246</v>
      </c>
      <c r="C533" s="169" t="s">
        <v>1052</v>
      </c>
      <c r="D533" s="170" t="s">
        <v>1724</v>
      </c>
      <c r="E533" s="170" t="s">
        <v>2069</v>
      </c>
      <c r="F533" s="170"/>
      <c r="G533" s="170" t="s">
        <v>185</v>
      </c>
      <c r="H533" s="169" t="s">
        <v>2928</v>
      </c>
      <c r="I533" s="171" t="s">
        <v>3585</v>
      </c>
      <c r="J533" s="87" t="s">
        <v>30</v>
      </c>
      <c r="K533" s="170"/>
      <c r="L533" s="170"/>
      <c r="M533" s="169" t="s">
        <v>179</v>
      </c>
      <c r="N533" s="169" t="s">
        <v>4035</v>
      </c>
      <c r="O533" s="170" t="s">
        <v>246</v>
      </c>
      <c r="P533" s="170" t="s">
        <v>246</v>
      </c>
      <c r="Q533" s="170"/>
      <c r="R533" s="170"/>
      <c r="S533" s="176">
        <v>43195</v>
      </c>
      <c r="T533" s="170"/>
      <c r="U533" s="170"/>
      <c r="V533" s="169">
        <v>667.88</v>
      </c>
      <c r="W533" s="172"/>
      <c r="X533" s="169"/>
      <c r="Y533" s="173"/>
      <c r="Z533" s="172">
        <v>667.88</v>
      </c>
      <c r="AA533" s="169" t="s">
        <v>39</v>
      </c>
      <c r="AB533" s="174"/>
    </row>
    <row r="534" spans="1:28" ht="15.75" customHeight="1" x14ac:dyDescent="0.2">
      <c r="A534" s="168"/>
      <c r="B534" s="169" t="s">
        <v>246</v>
      </c>
      <c r="C534" s="169" t="s">
        <v>1053</v>
      </c>
      <c r="D534" s="170" t="s">
        <v>1724</v>
      </c>
      <c r="E534" s="170" t="s">
        <v>2069</v>
      </c>
      <c r="F534" s="170"/>
      <c r="G534" s="170" t="s">
        <v>185</v>
      </c>
      <c r="H534" s="169" t="s">
        <v>2929</v>
      </c>
      <c r="I534" s="171" t="s">
        <v>3585</v>
      </c>
      <c r="J534" s="87" t="s">
        <v>30</v>
      </c>
      <c r="K534" s="170"/>
      <c r="L534" s="170"/>
      <c r="M534" s="169" t="s">
        <v>179</v>
      </c>
      <c r="N534" s="169" t="s">
        <v>4036</v>
      </c>
      <c r="O534" s="170" t="s">
        <v>246</v>
      </c>
      <c r="P534" s="170" t="s">
        <v>246</v>
      </c>
      <c r="Q534" s="170"/>
      <c r="R534" s="170"/>
      <c r="S534" s="176">
        <v>43209</v>
      </c>
      <c r="T534" s="170"/>
      <c r="U534" s="170"/>
      <c r="V534" s="169">
        <v>1992.75</v>
      </c>
      <c r="W534" s="172"/>
      <c r="X534" s="169"/>
      <c r="Y534" s="173"/>
      <c r="Z534" s="172">
        <v>1992.75</v>
      </c>
      <c r="AA534" s="169" t="s">
        <v>39</v>
      </c>
      <c r="AB534" s="174"/>
    </row>
    <row r="535" spans="1:28" ht="15.75" customHeight="1" x14ac:dyDescent="0.2">
      <c r="A535" s="168"/>
      <c r="B535" s="169" t="s">
        <v>397</v>
      </c>
      <c r="C535" s="169" t="s">
        <v>1054</v>
      </c>
      <c r="D535" s="170" t="s">
        <v>1724</v>
      </c>
      <c r="E535" s="170" t="s">
        <v>2070</v>
      </c>
      <c r="F535" s="170"/>
      <c r="G535" s="170" t="s">
        <v>185</v>
      </c>
      <c r="H535" s="169" t="s">
        <v>2930</v>
      </c>
      <c r="I535" s="171" t="s">
        <v>3600</v>
      </c>
      <c r="J535" s="87" t="s">
        <v>30</v>
      </c>
      <c r="K535" s="170" t="s">
        <v>31</v>
      </c>
      <c r="L535" s="170"/>
      <c r="M535" s="169" t="s">
        <v>188</v>
      </c>
      <c r="N535" s="169" t="s">
        <v>4037</v>
      </c>
      <c r="O535" s="170" t="s">
        <v>37</v>
      </c>
      <c r="P535" s="170" t="s">
        <v>4473</v>
      </c>
      <c r="Q535" s="170"/>
      <c r="R535" s="170"/>
      <c r="S535" s="176">
        <v>43215</v>
      </c>
      <c r="T535" s="170"/>
      <c r="U535" s="170"/>
      <c r="V535" s="169">
        <v>170</v>
      </c>
      <c r="W535" s="172"/>
      <c r="X535" s="169" t="s">
        <v>155</v>
      </c>
      <c r="Y535" s="173">
        <v>85</v>
      </c>
      <c r="Z535" s="172">
        <v>85</v>
      </c>
      <c r="AA535" s="169" t="s">
        <v>246</v>
      </c>
      <c r="AB535" s="174"/>
    </row>
    <row r="536" spans="1:28" ht="15.75" customHeight="1" x14ac:dyDescent="0.2">
      <c r="A536" s="168"/>
      <c r="B536" s="169" t="s">
        <v>246</v>
      </c>
      <c r="C536" s="169" t="s">
        <v>1055</v>
      </c>
      <c r="D536" s="170" t="s">
        <v>1724</v>
      </c>
      <c r="E536" s="170" t="s">
        <v>2071</v>
      </c>
      <c r="F536" s="170"/>
      <c r="G536" s="170" t="s">
        <v>185</v>
      </c>
      <c r="H536" s="169" t="s">
        <v>2931</v>
      </c>
      <c r="I536" s="171" t="s">
        <v>3600</v>
      </c>
      <c r="J536" s="87" t="s">
        <v>30</v>
      </c>
      <c r="K536" s="170"/>
      <c r="L536" s="170"/>
      <c r="M536" s="169" t="s">
        <v>188</v>
      </c>
      <c r="N536" s="169" t="s">
        <v>4038</v>
      </c>
      <c r="O536" s="170" t="s">
        <v>246</v>
      </c>
      <c r="P536" s="170" t="s">
        <v>246</v>
      </c>
      <c r="Q536" s="170"/>
      <c r="R536" s="170"/>
      <c r="S536" s="176">
        <v>43215</v>
      </c>
      <c r="T536" s="170"/>
      <c r="U536" s="170"/>
      <c r="V536" s="169">
        <v>170</v>
      </c>
      <c r="W536" s="172"/>
      <c r="X536" s="169" t="s">
        <v>155</v>
      </c>
      <c r="Y536" s="173"/>
      <c r="Z536" s="172">
        <v>170</v>
      </c>
      <c r="AA536" s="169" t="s">
        <v>39</v>
      </c>
      <c r="AB536" s="174"/>
    </row>
    <row r="537" spans="1:28" ht="15.75" customHeight="1" x14ac:dyDescent="0.2">
      <c r="A537" s="168"/>
      <c r="B537" s="169" t="s">
        <v>246</v>
      </c>
      <c r="C537" s="169" t="s">
        <v>1056</v>
      </c>
      <c r="D537" s="170" t="s">
        <v>1724</v>
      </c>
      <c r="E537" s="170" t="s">
        <v>2071</v>
      </c>
      <c r="F537" s="170"/>
      <c r="G537" s="170" t="s">
        <v>185</v>
      </c>
      <c r="H537" s="169" t="s">
        <v>2932</v>
      </c>
      <c r="I537" s="171" t="s">
        <v>3600</v>
      </c>
      <c r="J537" s="87" t="s">
        <v>30</v>
      </c>
      <c r="K537" s="170"/>
      <c r="L537" s="170"/>
      <c r="M537" s="169" t="s">
        <v>188</v>
      </c>
      <c r="N537" s="169" t="s">
        <v>4039</v>
      </c>
      <c r="O537" s="170" t="s">
        <v>246</v>
      </c>
      <c r="P537" s="170" t="s">
        <v>246</v>
      </c>
      <c r="Q537" s="170"/>
      <c r="R537" s="170"/>
      <c r="S537" s="176">
        <v>43215</v>
      </c>
      <c r="T537" s="170"/>
      <c r="U537" s="170"/>
      <c r="V537" s="169">
        <v>170</v>
      </c>
      <c r="W537" s="172"/>
      <c r="X537" s="169" t="s">
        <v>155</v>
      </c>
      <c r="Y537" s="173"/>
      <c r="Z537" s="172">
        <v>170</v>
      </c>
      <c r="AA537" s="169" t="s">
        <v>39</v>
      </c>
      <c r="AB537" s="174"/>
    </row>
    <row r="538" spans="1:28" ht="15.75" customHeight="1" x14ac:dyDescent="0.2">
      <c r="A538" s="168"/>
      <c r="B538" s="169" t="s">
        <v>246</v>
      </c>
      <c r="C538" s="169" t="s">
        <v>1057</v>
      </c>
      <c r="D538" s="170" t="s">
        <v>1724</v>
      </c>
      <c r="E538" s="170" t="s">
        <v>2072</v>
      </c>
      <c r="F538" s="170"/>
      <c r="G538" s="170" t="s">
        <v>185</v>
      </c>
      <c r="H538" s="169" t="s">
        <v>2933</v>
      </c>
      <c r="I538" s="171" t="s">
        <v>3596</v>
      </c>
      <c r="J538" s="87" t="s">
        <v>30</v>
      </c>
      <c r="K538" s="170"/>
      <c r="L538" s="170"/>
      <c r="M538" s="169" t="s">
        <v>188</v>
      </c>
      <c r="N538" s="169" t="s">
        <v>4040</v>
      </c>
      <c r="O538" s="170" t="s">
        <v>246</v>
      </c>
      <c r="P538" s="170" t="s">
        <v>246</v>
      </c>
      <c r="Q538" s="170"/>
      <c r="R538" s="170"/>
      <c r="S538" s="176">
        <v>43215</v>
      </c>
      <c r="T538" s="170"/>
      <c r="U538" s="170"/>
      <c r="V538" s="169">
        <v>170</v>
      </c>
      <c r="W538" s="172"/>
      <c r="X538" s="169" t="s">
        <v>155</v>
      </c>
      <c r="Y538" s="173"/>
      <c r="Z538" s="172">
        <v>170</v>
      </c>
      <c r="AA538" s="169" t="s">
        <v>39</v>
      </c>
      <c r="AB538" s="174"/>
    </row>
    <row r="539" spans="1:28" ht="15.75" customHeight="1" x14ac:dyDescent="0.2">
      <c r="A539" s="168"/>
      <c r="B539" s="169" t="s">
        <v>246</v>
      </c>
      <c r="C539" s="169" t="s">
        <v>1058</v>
      </c>
      <c r="D539" s="170" t="s">
        <v>1724</v>
      </c>
      <c r="E539" s="170" t="s">
        <v>2073</v>
      </c>
      <c r="F539" s="170"/>
      <c r="G539" s="170" t="s">
        <v>185</v>
      </c>
      <c r="H539" s="169" t="s">
        <v>2934</v>
      </c>
      <c r="I539" s="171" t="s">
        <v>3600</v>
      </c>
      <c r="J539" s="87" t="s">
        <v>30</v>
      </c>
      <c r="K539" s="170"/>
      <c r="L539" s="170"/>
      <c r="M539" s="169" t="s">
        <v>188</v>
      </c>
      <c r="N539" s="169" t="s">
        <v>3689</v>
      </c>
      <c r="O539" s="170" t="s">
        <v>246</v>
      </c>
      <c r="P539" s="170" t="s">
        <v>246</v>
      </c>
      <c r="Q539" s="170"/>
      <c r="R539" s="170"/>
      <c r="S539" s="176">
        <v>43215</v>
      </c>
      <c r="T539" s="170"/>
      <c r="U539" s="170"/>
      <c r="V539" s="169">
        <v>170</v>
      </c>
      <c r="W539" s="172"/>
      <c r="X539" s="169" t="s">
        <v>155</v>
      </c>
      <c r="Y539" s="173"/>
      <c r="Z539" s="172">
        <v>170</v>
      </c>
      <c r="AA539" s="169" t="s">
        <v>39</v>
      </c>
      <c r="AB539" s="174"/>
    </row>
    <row r="540" spans="1:28" ht="15.75" customHeight="1" x14ac:dyDescent="0.2">
      <c r="A540" s="168"/>
      <c r="B540" s="169" t="s">
        <v>246</v>
      </c>
      <c r="C540" s="169" t="s">
        <v>1059</v>
      </c>
      <c r="D540" s="170" t="s">
        <v>1724</v>
      </c>
      <c r="E540" s="170" t="s">
        <v>2074</v>
      </c>
      <c r="F540" s="170"/>
      <c r="G540" s="170" t="s">
        <v>185</v>
      </c>
      <c r="H540" s="169" t="s">
        <v>2935</v>
      </c>
      <c r="I540" s="171" t="s">
        <v>3596</v>
      </c>
      <c r="J540" s="87" t="s">
        <v>30</v>
      </c>
      <c r="K540" s="170"/>
      <c r="L540" s="170"/>
      <c r="M540" s="169" t="s">
        <v>188</v>
      </c>
      <c r="N540" s="169" t="s">
        <v>4041</v>
      </c>
      <c r="O540" s="170" t="s">
        <v>246</v>
      </c>
      <c r="P540" s="170" t="s">
        <v>246</v>
      </c>
      <c r="Q540" s="170"/>
      <c r="R540" s="170"/>
      <c r="S540" s="176">
        <v>43215</v>
      </c>
      <c r="T540" s="170"/>
      <c r="U540" s="170"/>
      <c r="V540" s="169">
        <v>170</v>
      </c>
      <c r="W540" s="172"/>
      <c r="X540" s="169" t="s">
        <v>155</v>
      </c>
      <c r="Y540" s="173"/>
      <c r="Z540" s="172">
        <v>170</v>
      </c>
      <c r="AA540" s="169" t="s">
        <v>39</v>
      </c>
      <c r="AB540" s="174"/>
    </row>
    <row r="541" spans="1:28" ht="15.75" customHeight="1" x14ac:dyDescent="0.2">
      <c r="A541" s="168"/>
      <c r="B541" s="169" t="s">
        <v>246</v>
      </c>
      <c r="C541" s="169" t="s">
        <v>1060</v>
      </c>
      <c r="D541" s="170" t="s">
        <v>1724</v>
      </c>
      <c r="E541" s="170" t="s">
        <v>2075</v>
      </c>
      <c r="F541" s="170"/>
      <c r="G541" s="170" t="s">
        <v>185</v>
      </c>
      <c r="H541" s="169" t="s">
        <v>2936</v>
      </c>
      <c r="I541" s="171" t="s">
        <v>3584</v>
      </c>
      <c r="J541" s="87" t="s">
        <v>30</v>
      </c>
      <c r="K541" s="170"/>
      <c r="L541" s="170"/>
      <c r="M541" s="169" t="s">
        <v>188</v>
      </c>
      <c r="N541" s="169" t="s">
        <v>3686</v>
      </c>
      <c r="O541" s="170" t="s">
        <v>246</v>
      </c>
      <c r="P541" s="170" t="s">
        <v>246</v>
      </c>
      <c r="Q541" s="170"/>
      <c r="R541" s="170"/>
      <c r="S541" s="176">
        <v>43215</v>
      </c>
      <c r="T541" s="170"/>
      <c r="U541" s="170"/>
      <c r="V541" s="169">
        <v>170</v>
      </c>
      <c r="W541" s="172"/>
      <c r="X541" s="169" t="s">
        <v>155</v>
      </c>
      <c r="Y541" s="173"/>
      <c r="Z541" s="172">
        <v>170</v>
      </c>
      <c r="AA541" s="169" t="s">
        <v>39</v>
      </c>
      <c r="AB541" s="174"/>
    </row>
    <row r="542" spans="1:28" ht="15.75" customHeight="1" x14ac:dyDescent="0.2">
      <c r="A542" s="168"/>
      <c r="B542" s="169" t="s">
        <v>246</v>
      </c>
      <c r="C542" s="169" t="s">
        <v>1061</v>
      </c>
      <c r="D542" s="170" t="s">
        <v>1724</v>
      </c>
      <c r="E542" s="170" t="s">
        <v>2076</v>
      </c>
      <c r="F542" s="170"/>
      <c r="G542" s="170" t="s">
        <v>185</v>
      </c>
      <c r="H542" s="169" t="s">
        <v>2937</v>
      </c>
      <c r="I542" s="171" t="s">
        <v>3585</v>
      </c>
      <c r="J542" s="87" t="s">
        <v>30</v>
      </c>
      <c r="K542" s="170"/>
      <c r="L542" s="170"/>
      <c r="M542" s="169" t="s">
        <v>179</v>
      </c>
      <c r="N542" s="169" t="s">
        <v>4042</v>
      </c>
      <c r="O542" s="170" t="s">
        <v>246</v>
      </c>
      <c r="P542" s="170" t="s">
        <v>246</v>
      </c>
      <c r="Q542" s="170"/>
      <c r="R542" s="170"/>
      <c r="S542" s="176">
        <v>43216</v>
      </c>
      <c r="T542" s="170"/>
      <c r="U542" s="170"/>
      <c r="V542" s="169">
        <v>1343.33</v>
      </c>
      <c r="W542" s="172"/>
      <c r="X542" s="169"/>
      <c r="Y542" s="173"/>
      <c r="Z542" s="172">
        <v>1343.33</v>
      </c>
      <c r="AA542" s="169" t="s">
        <v>39</v>
      </c>
      <c r="AB542" s="174"/>
    </row>
    <row r="543" spans="1:28" ht="15.75" customHeight="1" x14ac:dyDescent="0.2">
      <c r="A543" s="168"/>
      <c r="B543" s="169" t="s">
        <v>246</v>
      </c>
      <c r="C543" s="169" t="s">
        <v>1062</v>
      </c>
      <c r="D543" s="170" t="s">
        <v>1724</v>
      </c>
      <c r="E543" s="170" t="s">
        <v>2069</v>
      </c>
      <c r="F543" s="170"/>
      <c r="G543" s="170" t="s">
        <v>185</v>
      </c>
      <c r="H543" s="169" t="s">
        <v>2938</v>
      </c>
      <c r="I543" s="171" t="s">
        <v>3608</v>
      </c>
      <c r="J543" s="87" t="s">
        <v>30</v>
      </c>
      <c r="K543" s="170"/>
      <c r="L543" s="170"/>
      <c r="M543" s="169" t="s">
        <v>179</v>
      </c>
      <c r="N543" s="169" t="s">
        <v>4035</v>
      </c>
      <c r="O543" s="170" t="s">
        <v>246</v>
      </c>
      <c r="P543" s="170" t="s">
        <v>246</v>
      </c>
      <c r="Q543" s="170"/>
      <c r="R543" s="170"/>
      <c r="S543" s="176">
        <v>43251</v>
      </c>
      <c r="T543" s="170"/>
      <c r="U543" s="170"/>
      <c r="V543" s="169">
        <v>1582.69</v>
      </c>
      <c r="W543" s="172"/>
      <c r="X543" s="169"/>
      <c r="Y543" s="173"/>
      <c r="Z543" s="172">
        <v>1582.69</v>
      </c>
      <c r="AA543" s="169" t="s">
        <v>39</v>
      </c>
      <c r="AB543" s="174"/>
    </row>
    <row r="544" spans="1:28" ht="15.75" customHeight="1" x14ac:dyDescent="0.2">
      <c r="A544" s="168"/>
      <c r="B544" s="169" t="s">
        <v>246</v>
      </c>
      <c r="C544" s="169" t="s">
        <v>1063</v>
      </c>
      <c r="D544" s="170" t="s">
        <v>1724</v>
      </c>
      <c r="E544" s="170" t="s">
        <v>2069</v>
      </c>
      <c r="F544" s="170"/>
      <c r="G544" s="170" t="s">
        <v>185</v>
      </c>
      <c r="H544" s="169" t="s">
        <v>2939</v>
      </c>
      <c r="I544" s="171" t="s">
        <v>3588</v>
      </c>
      <c r="J544" s="87" t="s">
        <v>30</v>
      </c>
      <c r="K544" s="170"/>
      <c r="L544" s="170"/>
      <c r="M544" s="169" t="s">
        <v>179</v>
      </c>
      <c r="N544" s="169" t="s">
        <v>4035</v>
      </c>
      <c r="O544" s="170" t="s">
        <v>246</v>
      </c>
      <c r="P544" s="170" t="s">
        <v>246</v>
      </c>
      <c r="Q544" s="170"/>
      <c r="R544" s="170"/>
      <c r="S544" s="176">
        <v>43300</v>
      </c>
      <c r="T544" s="170"/>
      <c r="U544" s="170"/>
      <c r="V544" s="169">
        <v>1051.68</v>
      </c>
      <c r="W544" s="172"/>
      <c r="X544" s="169"/>
      <c r="Y544" s="173"/>
      <c r="Z544" s="172">
        <v>1051.68</v>
      </c>
      <c r="AA544" s="169" t="s">
        <v>39</v>
      </c>
      <c r="AB544" s="174"/>
    </row>
    <row r="545" spans="1:28" ht="15.75" customHeight="1" x14ac:dyDescent="0.2">
      <c r="A545" s="168"/>
      <c r="B545" s="169" t="s">
        <v>246</v>
      </c>
      <c r="C545" s="169" t="s">
        <v>1064</v>
      </c>
      <c r="D545" s="170" t="s">
        <v>1724</v>
      </c>
      <c r="E545" s="170" t="s">
        <v>2073</v>
      </c>
      <c r="F545" s="170"/>
      <c r="G545" s="170" t="s">
        <v>185</v>
      </c>
      <c r="H545" s="169" t="s">
        <v>2940</v>
      </c>
      <c r="I545" s="171" t="s">
        <v>3587</v>
      </c>
      <c r="J545" s="87" t="s">
        <v>30</v>
      </c>
      <c r="K545" s="170"/>
      <c r="L545" s="170"/>
      <c r="M545" s="169" t="s">
        <v>188</v>
      </c>
      <c r="N545" s="169" t="s">
        <v>3699</v>
      </c>
      <c r="O545" s="170" t="s">
        <v>246</v>
      </c>
      <c r="P545" s="170" t="s">
        <v>246</v>
      </c>
      <c r="Q545" s="170"/>
      <c r="R545" s="170"/>
      <c r="S545" s="176">
        <v>43327</v>
      </c>
      <c r="T545" s="170"/>
      <c r="U545" s="170"/>
      <c r="V545" s="169">
        <v>170</v>
      </c>
      <c r="W545" s="172"/>
      <c r="X545" s="169" t="s">
        <v>155</v>
      </c>
      <c r="Y545" s="173"/>
      <c r="Z545" s="172">
        <v>170</v>
      </c>
      <c r="AA545" s="169" t="s">
        <v>39</v>
      </c>
      <c r="AB545" s="174"/>
    </row>
    <row r="546" spans="1:28" ht="15.75" customHeight="1" x14ac:dyDescent="0.2">
      <c r="A546" s="168"/>
      <c r="B546" s="169" t="s">
        <v>246</v>
      </c>
      <c r="C546" s="169" t="s">
        <v>1065</v>
      </c>
      <c r="D546" s="170" t="s">
        <v>1724</v>
      </c>
      <c r="E546" s="170" t="s">
        <v>2077</v>
      </c>
      <c r="F546" s="170"/>
      <c r="G546" s="170" t="s">
        <v>185</v>
      </c>
      <c r="H546" s="169" t="s">
        <v>2941</v>
      </c>
      <c r="I546" s="171" t="s">
        <v>3588</v>
      </c>
      <c r="J546" s="87" t="s">
        <v>30</v>
      </c>
      <c r="K546" s="170"/>
      <c r="L546" s="170"/>
      <c r="M546" s="169" t="s">
        <v>188</v>
      </c>
      <c r="N546" s="169" t="s">
        <v>4043</v>
      </c>
      <c r="O546" s="170" t="s">
        <v>246</v>
      </c>
      <c r="P546" s="170" t="s">
        <v>246</v>
      </c>
      <c r="Q546" s="170"/>
      <c r="R546" s="170"/>
      <c r="S546" s="176">
        <v>43327</v>
      </c>
      <c r="T546" s="170"/>
      <c r="U546" s="170"/>
      <c r="V546" s="169">
        <v>196</v>
      </c>
      <c r="W546" s="172"/>
      <c r="X546" s="169" t="s">
        <v>155</v>
      </c>
      <c r="Y546" s="173"/>
      <c r="Z546" s="172">
        <v>196</v>
      </c>
      <c r="AA546" s="169" t="s">
        <v>39</v>
      </c>
      <c r="AB546" s="174"/>
    </row>
    <row r="547" spans="1:28" ht="15.75" customHeight="1" x14ac:dyDescent="0.2">
      <c r="A547" s="168"/>
      <c r="B547" s="169" t="s">
        <v>246</v>
      </c>
      <c r="C547" s="169" t="s">
        <v>1066</v>
      </c>
      <c r="D547" s="170" t="s">
        <v>1724</v>
      </c>
      <c r="E547" s="170" t="s">
        <v>2071</v>
      </c>
      <c r="F547" s="170"/>
      <c r="G547" s="170" t="s">
        <v>185</v>
      </c>
      <c r="H547" s="169" t="s">
        <v>2942</v>
      </c>
      <c r="I547" s="171" t="s">
        <v>3588</v>
      </c>
      <c r="J547" s="87" t="s">
        <v>30</v>
      </c>
      <c r="K547" s="170"/>
      <c r="L547" s="170"/>
      <c r="M547" s="169" t="s">
        <v>188</v>
      </c>
      <c r="N547" s="169" t="s">
        <v>3649</v>
      </c>
      <c r="O547" s="170" t="s">
        <v>246</v>
      </c>
      <c r="P547" s="170" t="s">
        <v>246</v>
      </c>
      <c r="Q547" s="170"/>
      <c r="R547" s="170"/>
      <c r="S547" s="176">
        <v>43327</v>
      </c>
      <c r="T547" s="170"/>
      <c r="U547" s="170"/>
      <c r="V547" s="169">
        <v>170</v>
      </c>
      <c r="W547" s="172"/>
      <c r="X547" s="169" t="s">
        <v>155</v>
      </c>
      <c r="Y547" s="173"/>
      <c r="Z547" s="172">
        <v>170</v>
      </c>
      <c r="AA547" s="169" t="s">
        <v>39</v>
      </c>
      <c r="AB547" s="174"/>
    </row>
    <row r="548" spans="1:28" ht="15.75" customHeight="1" x14ac:dyDescent="0.2">
      <c r="A548" s="168"/>
      <c r="B548" s="169" t="s">
        <v>246</v>
      </c>
      <c r="C548" s="169" t="s">
        <v>1067</v>
      </c>
      <c r="D548" s="170" t="s">
        <v>1724</v>
      </c>
      <c r="E548" s="170" t="s">
        <v>2070</v>
      </c>
      <c r="F548" s="170"/>
      <c r="G548" s="170" t="s">
        <v>185</v>
      </c>
      <c r="H548" s="169" t="s">
        <v>2943</v>
      </c>
      <c r="I548" s="171" t="s">
        <v>3589</v>
      </c>
      <c r="J548" s="87" t="s">
        <v>30</v>
      </c>
      <c r="K548" s="170"/>
      <c r="L548" s="170"/>
      <c r="M548" s="169" t="s">
        <v>188</v>
      </c>
      <c r="N548" s="169" t="s">
        <v>4021</v>
      </c>
      <c r="O548" s="170" t="s">
        <v>246</v>
      </c>
      <c r="P548" s="170" t="s">
        <v>246</v>
      </c>
      <c r="Q548" s="170"/>
      <c r="R548" s="170"/>
      <c r="S548" s="176">
        <v>43327</v>
      </c>
      <c r="T548" s="170"/>
      <c r="U548" s="170"/>
      <c r="V548" s="169">
        <v>170</v>
      </c>
      <c r="W548" s="172"/>
      <c r="X548" s="169" t="s">
        <v>155</v>
      </c>
      <c r="Y548" s="173"/>
      <c r="Z548" s="172">
        <v>170</v>
      </c>
      <c r="AA548" s="169" t="s">
        <v>39</v>
      </c>
      <c r="AB548" s="174"/>
    </row>
    <row r="549" spans="1:28" ht="15.75" customHeight="1" x14ac:dyDescent="0.2">
      <c r="A549" s="168"/>
      <c r="B549" s="169" t="s">
        <v>246</v>
      </c>
      <c r="C549" s="169" t="s">
        <v>1068</v>
      </c>
      <c r="D549" s="170" t="s">
        <v>1724</v>
      </c>
      <c r="E549" s="170" t="s">
        <v>2077</v>
      </c>
      <c r="F549" s="170"/>
      <c r="G549" s="170" t="s">
        <v>185</v>
      </c>
      <c r="H549" s="169" t="s">
        <v>2944</v>
      </c>
      <c r="I549" s="171" t="s">
        <v>3590</v>
      </c>
      <c r="J549" s="87" t="s">
        <v>30</v>
      </c>
      <c r="K549" s="170"/>
      <c r="L549" s="170"/>
      <c r="M549" s="169" t="s">
        <v>188</v>
      </c>
      <c r="N549" s="169" t="s">
        <v>3671</v>
      </c>
      <c r="O549" s="170" t="s">
        <v>246</v>
      </c>
      <c r="P549" s="170" t="s">
        <v>246</v>
      </c>
      <c r="Q549" s="170"/>
      <c r="R549" s="170"/>
      <c r="S549" s="176">
        <v>43327</v>
      </c>
      <c r="T549" s="170"/>
      <c r="U549" s="170"/>
      <c r="V549" s="169">
        <v>196</v>
      </c>
      <c r="W549" s="172"/>
      <c r="X549" s="169" t="s">
        <v>155</v>
      </c>
      <c r="Y549" s="173"/>
      <c r="Z549" s="172">
        <v>196</v>
      </c>
      <c r="AA549" s="169" t="s">
        <v>39</v>
      </c>
      <c r="AB549" s="174"/>
    </row>
    <row r="550" spans="1:28" ht="15.75" customHeight="1" x14ac:dyDescent="0.2">
      <c r="A550" s="168"/>
      <c r="B550" s="169" t="s">
        <v>246</v>
      </c>
      <c r="C550" s="169" t="s">
        <v>1069</v>
      </c>
      <c r="D550" s="170" t="s">
        <v>1724</v>
      </c>
      <c r="E550" s="170" t="s">
        <v>2070</v>
      </c>
      <c r="F550" s="170"/>
      <c r="G550" s="170" t="s">
        <v>185</v>
      </c>
      <c r="H550" s="169" t="s">
        <v>2945</v>
      </c>
      <c r="I550" s="171" t="s">
        <v>3590</v>
      </c>
      <c r="J550" s="87" t="s">
        <v>30</v>
      </c>
      <c r="K550" s="170"/>
      <c r="L550" s="170"/>
      <c r="M550" s="169" t="s">
        <v>188</v>
      </c>
      <c r="N550" s="169" t="s">
        <v>4044</v>
      </c>
      <c r="O550" s="170" t="s">
        <v>246</v>
      </c>
      <c r="P550" s="170" t="s">
        <v>246</v>
      </c>
      <c r="Q550" s="170"/>
      <c r="R550" s="170"/>
      <c r="S550" s="176">
        <v>43327</v>
      </c>
      <c r="T550" s="170"/>
      <c r="U550" s="170"/>
      <c r="V550" s="169">
        <v>170</v>
      </c>
      <c r="W550" s="172"/>
      <c r="X550" s="169" t="s">
        <v>155</v>
      </c>
      <c r="Y550" s="173"/>
      <c r="Z550" s="172">
        <v>170</v>
      </c>
      <c r="AA550" s="169" t="s">
        <v>39</v>
      </c>
      <c r="AB550" s="174"/>
    </row>
    <row r="551" spans="1:28" ht="15.75" customHeight="1" x14ac:dyDescent="0.2">
      <c r="A551" s="168"/>
      <c r="B551" s="169" t="s">
        <v>246</v>
      </c>
      <c r="C551" s="169" t="s">
        <v>1070</v>
      </c>
      <c r="D551" s="170" t="s">
        <v>1724</v>
      </c>
      <c r="E551" s="170" t="s">
        <v>2078</v>
      </c>
      <c r="F551" s="170"/>
      <c r="G551" s="170" t="s">
        <v>185</v>
      </c>
      <c r="H551" s="169" t="s">
        <v>2946</v>
      </c>
      <c r="I551" s="171" t="s">
        <v>3590</v>
      </c>
      <c r="J551" s="87" t="s">
        <v>30</v>
      </c>
      <c r="K551" s="170"/>
      <c r="L551" s="170"/>
      <c r="M551" s="169" t="s">
        <v>188</v>
      </c>
      <c r="N551" s="169" t="s">
        <v>3701</v>
      </c>
      <c r="O551" s="170" t="s">
        <v>246</v>
      </c>
      <c r="P551" s="170" t="s">
        <v>246</v>
      </c>
      <c r="Q551" s="170"/>
      <c r="R551" s="170"/>
      <c r="S551" s="176">
        <v>43327</v>
      </c>
      <c r="T551" s="170"/>
      <c r="U551" s="170"/>
      <c r="V551" s="169">
        <v>196</v>
      </c>
      <c r="W551" s="172"/>
      <c r="X551" s="169" t="s">
        <v>155</v>
      </c>
      <c r="Y551" s="173"/>
      <c r="Z551" s="172">
        <v>196</v>
      </c>
      <c r="AA551" s="169" t="s">
        <v>39</v>
      </c>
      <c r="AB551" s="174"/>
    </row>
    <row r="552" spans="1:28" ht="15.75" customHeight="1" x14ac:dyDescent="0.2">
      <c r="A552" s="168"/>
      <c r="B552" s="169" t="s">
        <v>246</v>
      </c>
      <c r="C552" s="169" t="s">
        <v>1071</v>
      </c>
      <c r="D552" s="170" t="s">
        <v>1724</v>
      </c>
      <c r="E552" s="170" t="s">
        <v>2079</v>
      </c>
      <c r="F552" s="170"/>
      <c r="G552" s="170" t="s">
        <v>185</v>
      </c>
      <c r="H552" s="169" t="s">
        <v>2947</v>
      </c>
      <c r="I552" s="171" t="s">
        <v>3590</v>
      </c>
      <c r="J552" s="87" t="s">
        <v>30</v>
      </c>
      <c r="K552" s="170"/>
      <c r="L552" s="170"/>
      <c r="M552" s="169" t="s">
        <v>188</v>
      </c>
      <c r="N552" s="169" t="s">
        <v>4045</v>
      </c>
      <c r="O552" s="170" t="s">
        <v>246</v>
      </c>
      <c r="P552" s="170" t="s">
        <v>246</v>
      </c>
      <c r="Q552" s="170"/>
      <c r="R552" s="170"/>
      <c r="S552" s="176">
        <v>43327</v>
      </c>
      <c r="T552" s="170"/>
      <c r="U552" s="170"/>
      <c r="V552" s="169">
        <v>196</v>
      </c>
      <c r="W552" s="172"/>
      <c r="X552" s="169" t="s">
        <v>155</v>
      </c>
      <c r="Y552" s="173"/>
      <c r="Z552" s="172">
        <v>196</v>
      </c>
      <c r="AA552" s="169" t="s">
        <v>39</v>
      </c>
      <c r="AB552" s="174"/>
    </row>
    <row r="553" spans="1:28" ht="15.75" customHeight="1" x14ac:dyDescent="0.2">
      <c r="A553" s="168"/>
      <c r="B553" s="169" t="s">
        <v>246</v>
      </c>
      <c r="C553" s="169" t="s">
        <v>1072</v>
      </c>
      <c r="D553" s="170" t="s">
        <v>1724</v>
      </c>
      <c r="E553" s="170" t="s">
        <v>2075</v>
      </c>
      <c r="F553" s="170"/>
      <c r="G553" s="170" t="s">
        <v>185</v>
      </c>
      <c r="H553" s="169" t="s">
        <v>2948</v>
      </c>
      <c r="I553" s="171" t="s">
        <v>3590</v>
      </c>
      <c r="J553" s="87" t="s">
        <v>30</v>
      </c>
      <c r="K553" s="170"/>
      <c r="L553" s="170"/>
      <c r="M553" s="169" t="s">
        <v>188</v>
      </c>
      <c r="N553" s="169" t="s">
        <v>3686</v>
      </c>
      <c r="O553" s="170" t="s">
        <v>246</v>
      </c>
      <c r="P553" s="170" t="s">
        <v>246</v>
      </c>
      <c r="Q553" s="170"/>
      <c r="R553" s="170"/>
      <c r="S553" s="176">
        <v>43327</v>
      </c>
      <c r="T553" s="170"/>
      <c r="U553" s="170"/>
      <c r="V553" s="169">
        <v>170</v>
      </c>
      <c r="W553" s="172"/>
      <c r="X553" s="169" t="s">
        <v>155</v>
      </c>
      <c r="Y553" s="173"/>
      <c r="Z553" s="172">
        <v>170</v>
      </c>
      <c r="AA553" s="169" t="s">
        <v>39</v>
      </c>
      <c r="AB553" s="174"/>
    </row>
    <row r="554" spans="1:28" ht="15.75" customHeight="1" x14ac:dyDescent="0.2">
      <c r="A554" s="168"/>
      <c r="B554" s="169" t="s">
        <v>246</v>
      </c>
      <c r="C554" s="169" t="s">
        <v>1073</v>
      </c>
      <c r="D554" s="170" t="s">
        <v>1724</v>
      </c>
      <c r="E554" s="170" t="s">
        <v>2080</v>
      </c>
      <c r="F554" s="170"/>
      <c r="G554" s="170" t="s">
        <v>185</v>
      </c>
      <c r="H554" s="169" t="s">
        <v>2949</v>
      </c>
      <c r="I554" s="171" t="s">
        <v>3590</v>
      </c>
      <c r="J554" s="87" t="s">
        <v>30</v>
      </c>
      <c r="K554" s="170"/>
      <c r="L554" s="170"/>
      <c r="M554" s="169" t="s">
        <v>188</v>
      </c>
      <c r="N554" s="169" t="s">
        <v>3686</v>
      </c>
      <c r="O554" s="170" t="s">
        <v>246</v>
      </c>
      <c r="P554" s="170" t="s">
        <v>246</v>
      </c>
      <c r="Q554" s="170"/>
      <c r="R554" s="170"/>
      <c r="S554" s="176">
        <v>43327</v>
      </c>
      <c r="T554" s="170"/>
      <c r="U554" s="170"/>
      <c r="V554" s="169">
        <v>196</v>
      </c>
      <c r="W554" s="172"/>
      <c r="X554" s="169" t="s">
        <v>155</v>
      </c>
      <c r="Y554" s="173"/>
      <c r="Z554" s="172">
        <v>196</v>
      </c>
      <c r="AA554" s="169" t="s">
        <v>39</v>
      </c>
      <c r="AB554" s="174"/>
    </row>
    <row r="555" spans="1:28" ht="15.75" customHeight="1" x14ac:dyDescent="0.2">
      <c r="A555" s="168"/>
      <c r="B555" s="169" t="s">
        <v>246</v>
      </c>
      <c r="C555" s="169" t="s">
        <v>1074</v>
      </c>
      <c r="D555" s="170" t="s">
        <v>1724</v>
      </c>
      <c r="E555" s="170" t="s">
        <v>2069</v>
      </c>
      <c r="F555" s="170"/>
      <c r="G555" s="170" t="s">
        <v>185</v>
      </c>
      <c r="H555" s="169" t="s">
        <v>2950</v>
      </c>
      <c r="I555" s="171" t="s">
        <v>3591</v>
      </c>
      <c r="J555" s="87" t="s">
        <v>30</v>
      </c>
      <c r="K555" s="170"/>
      <c r="L555" s="170"/>
      <c r="M555" s="169" t="s">
        <v>179</v>
      </c>
      <c r="N555" s="169" t="s">
        <v>4035</v>
      </c>
      <c r="O555" s="170" t="s">
        <v>246</v>
      </c>
      <c r="P555" s="170" t="s">
        <v>246</v>
      </c>
      <c r="Q555" s="170"/>
      <c r="R555" s="170"/>
      <c r="S555" s="176">
        <v>43363</v>
      </c>
      <c r="T555" s="170"/>
      <c r="U555" s="170"/>
      <c r="V555" s="169">
        <v>1209.8800000000001</v>
      </c>
      <c r="W555" s="172"/>
      <c r="X555" s="169"/>
      <c r="Y555" s="173"/>
      <c r="Z555" s="172">
        <v>1209.8800000000001</v>
      </c>
      <c r="AA555" s="169" t="s">
        <v>39</v>
      </c>
      <c r="AB555" s="174"/>
    </row>
    <row r="556" spans="1:28" ht="15.75" customHeight="1" x14ac:dyDescent="0.2">
      <c r="A556" s="168"/>
      <c r="B556" s="169" t="s">
        <v>246</v>
      </c>
      <c r="C556" s="169" t="s">
        <v>1075</v>
      </c>
      <c r="D556" s="170" t="s">
        <v>1724</v>
      </c>
      <c r="E556" s="170" t="s">
        <v>2081</v>
      </c>
      <c r="F556" s="170"/>
      <c r="G556" s="170" t="s">
        <v>185</v>
      </c>
      <c r="H556" s="169" t="s">
        <v>2951</v>
      </c>
      <c r="I556" s="171" t="s">
        <v>3592</v>
      </c>
      <c r="J556" s="87" t="s">
        <v>30</v>
      </c>
      <c r="K556" s="170"/>
      <c r="L556" s="170"/>
      <c r="M556" s="169" t="s">
        <v>188</v>
      </c>
      <c r="N556" s="169" t="s">
        <v>4046</v>
      </c>
      <c r="O556" s="170" t="s">
        <v>246</v>
      </c>
      <c r="P556" s="170" t="s">
        <v>246</v>
      </c>
      <c r="Q556" s="170"/>
      <c r="R556" s="170"/>
      <c r="S556" s="176">
        <v>43426</v>
      </c>
      <c r="T556" s="170"/>
      <c r="U556" s="170"/>
      <c r="V556" s="169">
        <v>1560</v>
      </c>
      <c r="W556" s="172"/>
      <c r="X556" s="169"/>
      <c r="Y556" s="173"/>
      <c r="Z556" s="172">
        <v>1560</v>
      </c>
      <c r="AA556" s="169" t="s">
        <v>39</v>
      </c>
      <c r="AB556" s="174"/>
    </row>
    <row r="557" spans="1:28" ht="15.75" customHeight="1" x14ac:dyDescent="0.2">
      <c r="A557" s="168"/>
      <c r="B557" s="169" t="s">
        <v>246</v>
      </c>
      <c r="C557" s="169" t="s">
        <v>1076</v>
      </c>
      <c r="D557" s="170" t="s">
        <v>1724</v>
      </c>
      <c r="E557" s="170" t="s">
        <v>2069</v>
      </c>
      <c r="F557" s="170"/>
      <c r="G557" s="170" t="s">
        <v>185</v>
      </c>
      <c r="H557" s="169" t="s">
        <v>2952</v>
      </c>
      <c r="I557" s="171" t="s">
        <v>3581</v>
      </c>
      <c r="J557" s="87" t="s">
        <v>30</v>
      </c>
      <c r="K557" s="170"/>
      <c r="L557" s="170"/>
      <c r="M557" s="169" t="s">
        <v>179</v>
      </c>
      <c r="N557" s="169" t="s">
        <v>3687</v>
      </c>
      <c r="O557" s="170" t="s">
        <v>246</v>
      </c>
      <c r="P557" s="170" t="s">
        <v>246</v>
      </c>
      <c r="Q557" s="170"/>
      <c r="R557" s="170"/>
      <c r="S557" s="176">
        <v>43426</v>
      </c>
      <c r="T557" s="170"/>
      <c r="U557" s="170"/>
      <c r="V557" s="169">
        <v>715.18</v>
      </c>
      <c r="W557" s="172"/>
      <c r="X557" s="169"/>
      <c r="Y557" s="173"/>
      <c r="Z557" s="172">
        <v>715.18</v>
      </c>
      <c r="AA557" s="169" t="s">
        <v>39</v>
      </c>
      <c r="AB557" s="174"/>
    </row>
    <row r="558" spans="1:28" ht="15.75" customHeight="1" x14ac:dyDescent="0.2">
      <c r="A558" s="168"/>
      <c r="B558" s="169" t="s">
        <v>246</v>
      </c>
      <c r="C558" s="169" t="s">
        <v>1077</v>
      </c>
      <c r="D558" s="170" t="s">
        <v>1724</v>
      </c>
      <c r="E558" s="170" t="s">
        <v>2069</v>
      </c>
      <c r="F558" s="170"/>
      <c r="G558" s="170" t="s">
        <v>185</v>
      </c>
      <c r="H558" s="169" t="s">
        <v>2953</v>
      </c>
      <c r="I558" s="171" t="s">
        <v>3589</v>
      </c>
      <c r="J558" s="87" t="s">
        <v>30</v>
      </c>
      <c r="K558" s="170"/>
      <c r="L558" s="170"/>
      <c r="M558" s="169" t="s">
        <v>179</v>
      </c>
      <c r="N558" s="169" t="s">
        <v>4035</v>
      </c>
      <c r="O558" s="170" t="s">
        <v>246</v>
      </c>
      <c r="P558" s="170" t="s">
        <v>246</v>
      </c>
      <c r="Q558" s="170"/>
      <c r="R558" s="170"/>
      <c r="S558" s="176">
        <v>43452</v>
      </c>
      <c r="T558" s="170"/>
      <c r="U558" s="170"/>
      <c r="V558" s="169">
        <v>1341.03</v>
      </c>
      <c r="W558" s="172"/>
      <c r="X558" s="169"/>
      <c r="Y558" s="173"/>
      <c r="Z558" s="172">
        <v>1341.03</v>
      </c>
      <c r="AA558" s="169" t="s">
        <v>39</v>
      </c>
      <c r="AB558" s="174"/>
    </row>
    <row r="559" spans="1:28" ht="15.75" customHeight="1" x14ac:dyDescent="0.2">
      <c r="A559" s="168"/>
      <c r="B559" s="169" t="s">
        <v>246</v>
      </c>
      <c r="C559" s="169" t="s">
        <v>1078</v>
      </c>
      <c r="D559" s="170" t="s">
        <v>1724</v>
      </c>
      <c r="E559" s="170" t="s">
        <v>2076</v>
      </c>
      <c r="F559" s="170"/>
      <c r="G559" s="170" t="s">
        <v>185</v>
      </c>
      <c r="H559" s="169" t="s">
        <v>2954</v>
      </c>
      <c r="I559" s="171" t="s">
        <v>3592</v>
      </c>
      <c r="J559" s="87" t="s">
        <v>30</v>
      </c>
      <c r="K559" s="170"/>
      <c r="L559" s="170"/>
      <c r="M559" s="169" t="s">
        <v>179</v>
      </c>
      <c r="N559" s="169" t="s">
        <v>4047</v>
      </c>
      <c r="O559" s="170" t="s">
        <v>246</v>
      </c>
      <c r="P559" s="170" t="s">
        <v>246</v>
      </c>
      <c r="Q559" s="170"/>
      <c r="R559" s="170"/>
      <c r="S559" s="176">
        <v>43468</v>
      </c>
      <c r="T559" s="170"/>
      <c r="U559" s="170"/>
      <c r="V559" s="169">
        <v>1837.9</v>
      </c>
      <c r="W559" s="172"/>
      <c r="X559" s="169"/>
      <c r="Y559" s="173"/>
      <c r="Z559" s="172">
        <v>1837.9</v>
      </c>
      <c r="AA559" s="169" t="s">
        <v>39</v>
      </c>
      <c r="AB559" s="174"/>
    </row>
    <row r="560" spans="1:28" ht="15.75" customHeight="1" x14ac:dyDescent="0.2">
      <c r="A560" s="168"/>
      <c r="B560" s="169" t="s">
        <v>246</v>
      </c>
      <c r="C560" s="169" t="s">
        <v>1079</v>
      </c>
      <c r="D560" s="170" t="s">
        <v>1724</v>
      </c>
      <c r="E560" s="170" t="s">
        <v>2069</v>
      </c>
      <c r="F560" s="170"/>
      <c r="G560" s="170" t="s">
        <v>185</v>
      </c>
      <c r="H560" s="169" t="s">
        <v>2955</v>
      </c>
      <c r="I560" s="171" t="s">
        <v>3581</v>
      </c>
      <c r="J560" s="87" t="s">
        <v>30</v>
      </c>
      <c r="K560" s="170"/>
      <c r="L560" s="170"/>
      <c r="M560" s="169" t="s">
        <v>179</v>
      </c>
      <c r="N560" s="169" t="s">
        <v>3687</v>
      </c>
      <c r="O560" s="170" t="s">
        <v>246</v>
      </c>
      <c r="P560" s="170" t="s">
        <v>246</v>
      </c>
      <c r="Q560" s="170"/>
      <c r="R560" s="170"/>
      <c r="S560" s="176">
        <v>43468</v>
      </c>
      <c r="T560" s="170"/>
      <c r="U560" s="170"/>
      <c r="V560" s="169">
        <v>1999.71</v>
      </c>
      <c r="W560" s="172"/>
      <c r="X560" s="169"/>
      <c r="Y560" s="173"/>
      <c r="Z560" s="172">
        <v>1999.71</v>
      </c>
      <c r="AA560" s="169" t="s">
        <v>39</v>
      </c>
      <c r="AB560" s="174"/>
    </row>
    <row r="561" spans="1:28" ht="15.75" customHeight="1" x14ac:dyDescent="0.2">
      <c r="A561" s="168"/>
      <c r="B561" s="169" t="s">
        <v>246</v>
      </c>
      <c r="C561" s="169" t="s">
        <v>1080</v>
      </c>
      <c r="D561" s="170" t="s">
        <v>1724</v>
      </c>
      <c r="E561" s="170" t="s">
        <v>2081</v>
      </c>
      <c r="F561" s="170"/>
      <c r="G561" s="170" t="s">
        <v>185</v>
      </c>
      <c r="H561" s="169" t="s">
        <v>2956</v>
      </c>
      <c r="I561" s="171" t="s">
        <v>3594</v>
      </c>
      <c r="J561" s="87" t="s">
        <v>30</v>
      </c>
      <c r="K561" s="170"/>
      <c r="L561" s="170"/>
      <c r="M561" s="169" t="s">
        <v>188</v>
      </c>
      <c r="N561" s="169" t="s">
        <v>4048</v>
      </c>
      <c r="O561" s="170" t="s">
        <v>246</v>
      </c>
      <c r="P561" s="170" t="s">
        <v>246</v>
      </c>
      <c r="Q561" s="170"/>
      <c r="R561" s="170"/>
      <c r="S561" s="176">
        <v>43472</v>
      </c>
      <c r="T561" s="170"/>
      <c r="U561" s="170"/>
      <c r="V561" s="169">
        <v>1560</v>
      </c>
      <c r="W561" s="172"/>
      <c r="X561" s="169"/>
      <c r="Y561" s="173"/>
      <c r="Z561" s="172">
        <v>1560</v>
      </c>
      <c r="AA561" s="169" t="s">
        <v>39</v>
      </c>
      <c r="AB561" s="174"/>
    </row>
    <row r="562" spans="1:28" ht="15.75" customHeight="1" x14ac:dyDescent="0.2">
      <c r="A562" s="168"/>
      <c r="B562" s="169" t="s">
        <v>246</v>
      </c>
      <c r="C562" s="169" t="s">
        <v>1081</v>
      </c>
      <c r="D562" s="170" t="s">
        <v>1724</v>
      </c>
      <c r="E562" s="170" t="s">
        <v>2080</v>
      </c>
      <c r="F562" s="170"/>
      <c r="G562" s="170" t="s">
        <v>185</v>
      </c>
      <c r="H562" s="169" t="s">
        <v>2957</v>
      </c>
      <c r="I562" s="171" t="s">
        <v>246</v>
      </c>
      <c r="J562" s="87" t="s">
        <v>30</v>
      </c>
      <c r="K562" s="170" t="s">
        <v>31</v>
      </c>
      <c r="L562" s="170"/>
      <c r="M562" s="169" t="s">
        <v>188</v>
      </c>
      <c r="N562" s="169" t="s">
        <v>4049</v>
      </c>
      <c r="O562" s="170" t="s">
        <v>37</v>
      </c>
      <c r="P562" s="170" t="s">
        <v>4474</v>
      </c>
      <c r="Q562" s="170"/>
      <c r="R562" s="170"/>
      <c r="S562" s="176">
        <v>43514</v>
      </c>
      <c r="T562" s="170"/>
      <c r="U562" s="170"/>
      <c r="V562" s="169">
        <v>196</v>
      </c>
      <c r="W562" s="172"/>
      <c r="X562" s="169" t="s">
        <v>155</v>
      </c>
      <c r="Y562" s="173">
        <v>98</v>
      </c>
      <c r="Z562" s="172">
        <v>98</v>
      </c>
      <c r="AA562" s="169" t="s">
        <v>246</v>
      </c>
      <c r="AB562" s="174"/>
    </row>
    <row r="563" spans="1:28" ht="15.75" customHeight="1" x14ac:dyDescent="0.2">
      <c r="A563" s="168"/>
      <c r="B563" s="169" t="s">
        <v>246</v>
      </c>
      <c r="C563" s="169" t="s">
        <v>1082</v>
      </c>
      <c r="D563" s="170" t="s">
        <v>1724</v>
      </c>
      <c r="E563" s="170" t="s">
        <v>2080</v>
      </c>
      <c r="F563" s="170"/>
      <c r="G563" s="170" t="s">
        <v>185</v>
      </c>
      <c r="H563" s="169" t="s">
        <v>2958</v>
      </c>
      <c r="I563" s="171" t="s">
        <v>246</v>
      </c>
      <c r="J563" s="87" t="s">
        <v>30</v>
      </c>
      <c r="K563" s="170"/>
      <c r="L563" s="170"/>
      <c r="M563" s="169" t="s">
        <v>188</v>
      </c>
      <c r="N563" s="169" t="s">
        <v>3686</v>
      </c>
      <c r="O563" s="170" t="s">
        <v>246</v>
      </c>
      <c r="P563" s="170" t="s">
        <v>246</v>
      </c>
      <c r="Q563" s="170"/>
      <c r="R563" s="170"/>
      <c r="S563" s="176">
        <v>43514</v>
      </c>
      <c r="T563" s="170"/>
      <c r="U563" s="170"/>
      <c r="V563" s="169">
        <v>196</v>
      </c>
      <c r="W563" s="172"/>
      <c r="X563" s="169" t="s">
        <v>155</v>
      </c>
      <c r="Y563" s="173"/>
      <c r="Z563" s="172">
        <v>196</v>
      </c>
      <c r="AA563" s="169" t="s">
        <v>246</v>
      </c>
      <c r="AB563" s="174"/>
    </row>
    <row r="564" spans="1:28" ht="15.75" customHeight="1" x14ac:dyDescent="0.2">
      <c r="A564" s="168"/>
      <c r="B564" s="169" t="s">
        <v>246</v>
      </c>
      <c r="C564" s="169" t="s">
        <v>1083</v>
      </c>
      <c r="D564" s="170" t="s">
        <v>1724</v>
      </c>
      <c r="E564" s="170" t="s">
        <v>2072</v>
      </c>
      <c r="F564" s="170"/>
      <c r="G564" s="170" t="s">
        <v>185</v>
      </c>
      <c r="H564" s="169" t="s">
        <v>2959</v>
      </c>
      <c r="I564" s="171" t="s">
        <v>246</v>
      </c>
      <c r="J564" s="87" t="s">
        <v>30</v>
      </c>
      <c r="K564" s="170"/>
      <c r="L564" s="170"/>
      <c r="M564" s="169" t="s">
        <v>188</v>
      </c>
      <c r="N564" s="169" t="s">
        <v>4050</v>
      </c>
      <c r="O564" s="170" t="s">
        <v>246</v>
      </c>
      <c r="P564" s="170" t="s">
        <v>246</v>
      </c>
      <c r="Q564" s="170"/>
      <c r="R564" s="170"/>
      <c r="S564" s="176">
        <v>43514</v>
      </c>
      <c r="T564" s="170"/>
      <c r="U564" s="170"/>
      <c r="V564" s="169">
        <v>196</v>
      </c>
      <c r="W564" s="172"/>
      <c r="X564" s="169" t="s">
        <v>155</v>
      </c>
      <c r="Y564" s="173"/>
      <c r="Z564" s="172">
        <v>196</v>
      </c>
      <c r="AA564" s="169" t="s">
        <v>246</v>
      </c>
      <c r="AB564" s="174"/>
    </row>
    <row r="565" spans="1:28" ht="15.75" customHeight="1" x14ac:dyDescent="0.2">
      <c r="A565" s="168"/>
      <c r="B565" s="169" t="s">
        <v>246</v>
      </c>
      <c r="C565" s="169" t="s">
        <v>1084</v>
      </c>
      <c r="D565" s="170" t="s">
        <v>1724</v>
      </c>
      <c r="E565" s="170" t="s">
        <v>2077</v>
      </c>
      <c r="F565" s="170"/>
      <c r="G565" s="170" t="s">
        <v>185</v>
      </c>
      <c r="H565" s="169" t="s">
        <v>2960</v>
      </c>
      <c r="I565" s="171" t="s">
        <v>246</v>
      </c>
      <c r="J565" s="87" t="s">
        <v>30</v>
      </c>
      <c r="K565" s="170"/>
      <c r="L565" s="170"/>
      <c r="M565" s="169" t="s">
        <v>32</v>
      </c>
      <c r="N565" s="169" t="s">
        <v>4051</v>
      </c>
      <c r="O565" s="170" t="s">
        <v>246</v>
      </c>
      <c r="P565" s="170" t="s">
        <v>246</v>
      </c>
      <c r="Q565" s="170"/>
      <c r="R565" s="170"/>
      <c r="S565" s="176">
        <v>43514</v>
      </c>
      <c r="T565" s="170"/>
      <c r="U565" s="170"/>
      <c r="V565" s="169">
        <v>196</v>
      </c>
      <c r="W565" s="172"/>
      <c r="X565" s="169"/>
      <c r="Y565" s="173"/>
      <c r="Z565" s="172">
        <v>196</v>
      </c>
      <c r="AA565" s="169" t="s">
        <v>246</v>
      </c>
      <c r="AB565" s="174"/>
    </row>
    <row r="566" spans="1:28" ht="15.75" customHeight="1" x14ac:dyDescent="0.2">
      <c r="A566" s="168"/>
      <c r="B566" s="169" t="s">
        <v>246</v>
      </c>
      <c r="C566" s="169" t="s">
        <v>1085</v>
      </c>
      <c r="D566" s="170" t="s">
        <v>1724</v>
      </c>
      <c r="E566" s="170" t="s">
        <v>2071</v>
      </c>
      <c r="F566" s="170"/>
      <c r="G566" s="170" t="s">
        <v>185</v>
      </c>
      <c r="H566" s="169" t="s">
        <v>2961</v>
      </c>
      <c r="I566" s="171" t="s">
        <v>246</v>
      </c>
      <c r="J566" s="87" t="s">
        <v>30</v>
      </c>
      <c r="K566" s="170"/>
      <c r="L566" s="170"/>
      <c r="M566" s="169" t="s">
        <v>188</v>
      </c>
      <c r="N566" s="169" t="s">
        <v>4052</v>
      </c>
      <c r="O566" s="170" t="s">
        <v>246</v>
      </c>
      <c r="P566" s="170" t="s">
        <v>246</v>
      </c>
      <c r="Q566" s="170"/>
      <c r="R566" s="170"/>
      <c r="S566" s="176">
        <v>43514</v>
      </c>
      <c r="T566" s="170"/>
      <c r="U566" s="170"/>
      <c r="V566" s="169">
        <v>196</v>
      </c>
      <c r="W566" s="172"/>
      <c r="X566" s="169" t="s">
        <v>155</v>
      </c>
      <c r="Y566" s="173"/>
      <c r="Z566" s="172">
        <v>196</v>
      </c>
      <c r="AA566" s="169" t="s">
        <v>246</v>
      </c>
      <c r="AB566" s="174"/>
    </row>
    <row r="567" spans="1:28" ht="15.75" customHeight="1" x14ac:dyDescent="0.2">
      <c r="A567" s="168"/>
      <c r="B567" s="169" t="s">
        <v>246</v>
      </c>
      <c r="C567" s="169" t="s">
        <v>1086</v>
      </c>
      <c r="D567" s="170" t="s">
        <v>1724</v>
      </c>
      <c r="E567" s="170" t="s">
        <v>2081</v>
      </c>
      <c r="F567" s="170"/>
      <c r="G567" s="170" t="s">
        <v>185</v>
      </c>
      <c r="H567" s="169" t="s">
        <v>2962</v>
      </c>
      <c r="I567" s="171" t="s">
        <v>3613</v>
      </c>
      <c r="J567" s="87" t="s">
        <v>30</v>
      </c>
      <c r="K567" s="170"/>
      <c r="L567" s="170"/>
      <c r="M567" s="169" t="s">
        <v>188</v>
      </c>
      <c r="N567" s="169" t="s">
        <v>4053</v>
      </c>
      <c r="O567" s="170" t="s">
        <v>246</v>
      </c>
      <c r="P567" s="170" t="s">
        <v>246</v>
      </c>
      <c r="Q567" s="170"/>
      <c r="R567" s="170"/>
      <c r="S567" s="176">
        <v>43139</v>
      </c>
      <c r="T567" s="170"/>
      <c r="U567" s="170"/>
      <c r="V567" s="169">
        <v>1560</v>
      </c>
      <c r="W567" s="172"/>
      <c r="X567" s="169"/>
      <c r="Y567" s="173"/>
      <c r="Z567" s="172">
        <v>1560</v>
      </c>
      <c r="AA567" s="169" t="s">
        <v>39</v>
      </c>
      <c r="AB567" s="174"/>
    </row>
    <row r="568" spans="1:28" ht="15.75" customHeight="1" x14ac:dyDescent="0.2">
      <c r="A568" s="168"/>
      <c r="B568" s="169" t="s">
        <v>246</v>
      </c>
      <c r="C568" s="169" t="s">
        <v>1087</v>
      </c>
      <c r="D568" s="170" t="s">
        <v>1725</v>
      </c>
      <c r="E568" s="170" t="s">
        <v>2082</v>
      </c>
      <c r="F568" s="170"/>
      <c r="G568" s="170" t="s">
        <v>185</v>
      </c>
      <c r="H568" s="169" t="s">
        <v>2963</v>
      </c>
      <c r="I568" s="171" t="s">
        <v>3584</v>
      </c>
      <c r="J568" s="87" t="s">
        <v>30</v>
      </c>
      <c r="K568" s="170"/>
      <c r="L568" s="170"/>
      <c r="M568" s="169" t="s">
        <v>188</v>
      </c>
      <c r="N568" s="169" t="s">
        <v>3821</v>
      </c>
      <c r="O568" s="170" t="s">
        <v>246</v>
      </c>
      <c r="P568" s="170" t="s">
        <v>246</v>
      </c>
      <c r="Q568" s="170"/>
      <c r="R568" s="170"/>
      <c r="S568" s="176">
        <v>43209</v>
      </c>
      <c r="T568" s="170"/>
      <c r="U568" s="170"/>
      <c r="V568" s="169">
        <v>1680</v>
      </c>
      <c r="W568" s="172"/>
      <c r="X568" s="169"/>
      <c r="Y568" s="173"/>
      <c r="Z568" s="172">
        <v>1680</v>
      </c>
      <c r="AA568" s="169" t="s">
        <v>39</v>
      </c>
      <c r="AB568" s="174"/>
    </row>
    <row r="569" spans="1:28" ht="15.75" customHeight="1" x14ac:dyDescent="0.2">
      <c r="A569" s="168"/>
      <c r="B569" s="169" t="s">
        <v>246</v>
      </c>
      <c r="C569" s="169" t="s">
        <v>1088</v>
      </c>
      <c r="D569" s="170" t="s">
        <v>1725</v>
      </c>
      <c r="E569" s="170" t="s">
        <v>2083</v>
      </c>
      <c r="F569" s="170"/>
      <c r="G569" s="170" t="s">
        <v>185</v>
      </c>
      <c r="H569" s="169" t="s">
        <v>2964</v>
      </c>
      <c r="I569" s="171" t="s">
        <v>3589</v>
      </c>
      <c r="J569" s="87" t="s">
        <v>30</v>
      </c>
      <c r="K569" s="170"/>
      <c r="L569" s="170"/>
      <c r="M569" s="169" t="s">
        <v>188</v>
      </c>
      <c r="N569" s="169" t="s">
        <v>4054</v>
      </c>
      <c r="O569" s="170" t="s">
        <v>246</v>
      </c>
      <c r="P569" s="170" t="s">
        <v>246</v>
      </c>
      <c r="Q569" s="170"/>
      <c r="R569" s="170"/>
      <c r="S569" s="176">
        <v>43356</v>
      </c>
      <c r="T569" s="170"/>
      <c r="U569" s="170"/>
      <c r="V569" s="169">
        <v>1680</v>
      </c>
      <c r="W569" s="172"/>
      <c r="X569" s="169"/>
      <c r="Y569" s="173"/>
      <c r="Z569" s="172">
        <v>1680</v>
      </c>
      <c r="AA569" s="169" t="s">
        <v>39</v>
      </c>
      <c r="AB569" s="174"/>
    </row>
    <row r="570" spans="1:28" ht="15.75" customHeight="1" x14ac:dyDescent="0.2">
      <c r="A570" s="168"/>
      <c r="B570" s="169" t="s">
        <v>246</v>
      </c>
      <c r="C570" s="169" t="s">
        <v>1089</v>
      </c>
      <c r="D570" s="170" t="s">
        <v>1725</v>
      </c>
      <c r="E570" s="170" t="s">
        <v>2082</v>
      </c>
      <c r="F570" s="170"/>
      <c r="G570" s="170" t="s">
        <v>185</v>
      </c>
      <c r="H570" s="169" t="s">
        <v>2965</v>
      </c>
      <c r="I570" s="171" t="s">
        <v>3600</v>
      </c>
      <c r="J570" s="87" t="s">
        <v>30</v>
      </c>
      <c r="K570" s="170"/>
      <c r="L570" s="170"/>
      <c r="M570" s="169" t="s">
        <v>188</v>
      </c>
      <c r="N570" s="169" t="s">
        <v>3712</v>
      </c>
      <c r="O570" s="170" t="s">
        <v>246</v>
      </c>
      <c r="P570" s="170" t="s">
        <v>246</v>
      </c>
      <c r="Q570" s="170"/>
      <c r="R570" s="170"/>
      <c r="S570" s="176">
        <v>43402</v>
      </c>
      <c r="T570" s="170"/>
      <c r="U570" s="170"/>
      <c r="V570" s="169">
        <v>1428</v>
      </c>
      <c r="W570" s="172"/>
      <c r="X570" s="169"/>
      <c r="Y570" s="173"/>
      <c r="Z570" s="172">
        <v>1428</v>
      </c>
      <c r="AA570" s="169" t="s">
        <v>39</v>
      </c>
      <c r="AB570" s="174"/>
    </row>
    <row r="571" spans="1:28" ht="15.75" customHeight="1" x14ac:dyDescent="0.2">
      <c r="A571" s="168"/>
      <c r="B571" s="169" t="s">
        <v>246</v>
      </c>
      <c r="C571" s="169" t="s">
        <v>246</v>
      </c>
      <c r="D571" s="170" t="s">
        <v>1726</v>
      </c>
      <c r="E571" s="170" t="s">
        <v>2084</v>
      </c>
      <c r="F571" s="170"/>
      <c r="G571" s="170" t="s">
        <v>185</v>
      </c>
      <c r="H571" s="169" t="s">
        <v>2966</v>
      </c>
      <c r="I571" s="171" t="s">
        <v>246</v>
      </c>
      <c r="J571" s="87" t="s">
        <v>30</v>
      </c>
      <c r="K571" s="170"/>
      <c r="L571" s="170"/>
      <c r="M571" s="169" t="s">
        <v>186</v>
      </c>
      <c r="N571" s="169" t="s">
        <v>4055</v>
      </c>
      <c r="O571" s="170" t="s">
        <v>246</v>
      </c>
      <c r="P571" s="170" t="s">
        <v>246</v>
      </c>
      <c r="Q571" s="170"/>
      <c r="R571" s="170"/>
      <c r="S571" s="176">
        <v>43496</v>
      </c>
      <c r="T571" s="170"/>
      <c r="U571" s="170"/>
      <c r="V571" s="169">
        <v>911.88</v>
      </c>
      <c r="W571" s="172"/>
      <c r="X571" s="169"/>
      <c r="Y571" s="173"/>
      <c r="Z571" s="172">
        <v>911.88</v>
      </c>
      <c r="AA571" s="169" t="s">
        <v>246</v>
      </c>
      <c r="AB571" s="174"/>
    </row>
    <row r="572" spans="1:28" ht="15.75" customHeight="1" x14ac:dyDescent="0.2">
      <c r="A572" s="168"/>
      <c r="B572" s="169" t="s">
        <v>246</v>
      </c>
      <c r="C572" s="169" t="s">
        <v>1090</v>
      </c>
      <c r="D572" s="170" t="s">
        <v>1727</v>
      </c>
      <c r="E572" s="170" t="s">
        <v>2085</v>
      </c>
      <c r="F572" s="170"/>
      <c r="G572" s="170" t="s">
        <v>191</v>
      </c>
      <c r="H572" s="169" t="s">
        <v>2967</v>
      </c>
      <c r="I572" s="171" t="s">
        <v>3589</v>
      </c>
      <c r="J572" s="87" t="s">
        <v>30</v>
      </c>
      <c r="K572" s="170"/>
      <c r="L572" s="170"/>
      <c r="M572" s="169" t="s">
        <v>186</v>
      </c>
      <c r="N572" s="169" t="s">
        <v>4056</v>
      </c>
      <c r="O572" s="170" t="s">
        <v>246</v>
      </c>
      <c r="P572" s="170" t="s">
        <v>246</v>
      </c>
      <c r="Q572" s="170"/>
      <c r="R572" s="170"/>
      <c r="S572" s="176">
        <v>43279</v>
      </c>
      <c r="T572" s="170"/>
      <c r="U572" s="170"/>
      <c r="V572" s="169">
        <v>1265.75</v>
      </c>
      <c r="W572" s="172"/>
      <c r="X572" s="169"/>
      <c r="Y572" s="173"/>
      <c r="Z572" s="172">
        <v>1265.75</v>
      </c>
      <c r="AA572" s="169" t="s">
        <v>39</v>
      </c>
      <c r="AB572" s="174"/>
    </row>
    <row r="573" spans="1:28" ht="15.75" customHeight="1" x14ac:dyDescent="0.2">
      <c r="A573" s="168"/>
      <c r="B573" s="169" t="s">
        <v>246</v>
      </c>
      <c r="C573" s="169" t="s">
        <v>1091</v>
      </c>
      <c r="D573" s="170" t="s">
        <v>1728</v>
      </c>
      <c r="E573" s="170" t="s">
        <v>2086</v>
      </c>
      <c r="F573" s="170"/>
      <c r="G573" s="170" t="s">
        <v>185</v>
      </c>
      <c r="H573" s="169" t="s">
        <v>2968</v>
      </c>
      <c r="I573" s="171" t="s">
        <v>3587</v>
      </c>
      <c r="J573" s="87" t="s">
        <v>30</v>
      </c>
      <c r="K573" s="170"/>
      <c r="L573" s="170"/>
      <c r="M573" s="169" t="s">
        <v>188</v>
      </c>
      <c r="N573" s="169" t="s">
        <v>4046</v>
      </c>
      <c r="O573" s="170" t="s">
        <v>246</v>
      </c>
      <c r="P573" s="170" t="s">
        <v>246</v>
      </c>
      <c r="Q573" s="170"/>
      <c r="R573" s="170"/>
      <c r="S573" s="176">
        <v>43216</v>
      </c>
      <c r="T573" s="170"/>
      <c r="U573" s="170"/>
      <c r="V573" s="169">
        <v>1119.25</v>
      </c>
      <c r="W573" s="172"/>
      <c r="X573" s="169"/>
      <c r="Y573" s="173"/>
      <c r="Z573" s="172">
        <v>1119.25</v>
      </c>
      <c r="AA573" s="169" t="s">
        <v>39</v>
      </c>
      <c r="AB573" s="174"/>
    </row>
    <row r="574" spans="1:28" ht="15.75" customHeight="1" x14ac:dyDescent="0.2">
      <c r="A574" s="168"/>
      <c r="B574" s="169" t="s">
        <v>246</v>
      </c>
      <c r="C574" s="169" t="s">
        <v>1092</v>
      </c>
      <c r="D574" s="170" t="s">
        <v>1728</v>
      </c>
      <c r="E574" s="170" t="s">
        <v>2087</v>
      </c>
      <c r="F574" s="170"/>
      <c r="G574" s="170" t="s">
        <v>185</v>
      </c>
      <c r="H574" s="169" t="s">
        <v>2969</v>
      </c>
      <c r="I574" s="171" t="s">
        <v>3602</v>
      </c>
      <c r="J574" s="87" t="s">
        <v>30</v>
      </c>
      <c r="K574" s="170"/>
      <c r="L574" s="170"/>
      <c r="M574" s="169" t="s">
        <v>179</v>
      </c>
      <c r="N574" s="169" t="s">
        <v>4057</v>
      </c>
      <c r="O574" s="170" t="s">
        <v>246</v>
      </c>
      <c r="P574" s="170" t="s">
        <v>246</v>
      </c>
      <c r="Q574" s="170"/>
      <c r="R574" s="170"/>
      <c r="S574" s="176">
        <v>43223</v>
      </c>
      <c r="T574" s="170"/>
      <c r="U574" s="170"/>
      <c r="V574" s="169">
        <v>1146.31</v>
      </c>
      <c r="W574" s="172"/>
      <c r="X574" s="169"/>
      <c r="Y574" s="173"/>
      <c r="Z574" s="172">
        <v>1146.31</v>
      </c>
      <c r="AA574" s="169" t="s">
        <v>39</v>
      </c>
      <c r="AB574" s="174"/>
    </row>
    <row r="575" spans="1:28" ht="15.75" customHeight="1" x14ac:dyDescent="0.2">
      <c r="A575" s="168"/>
      <c r="B575" s="169" t="s">
        <v>246</v>
      </c>
      <c r="C575" s="169" t="s">
        <v>1093</v>
      </c>
      <c r="D575" s="170" t="s">
        <v>1728</v>
      </c>
      <c r="E575" s="170" t="s">
        <v>2087</v>
      </c>
      <c r="F575" s="170"/>
      <c r="G575" s="170" t="s">
        <v>185</v>
      </c>
      <c r="H575" s="169" t="s">
        <v>2970</v>
      </c>
      <c r="I575" s="171" t="s">
        <v>3619</v>
      </c>
      <c r="J575" s="87" t="s">
        <v>30</v>
      </c>
      <c r="K575" s="170"/>
      <c r="L575" s="170"/>
      <c r="M575" s="169" t="s">
        <v>179</v>
      </c>
      <c r="N575" s="169" t="s">
        <v>4057</v>
      </c>
      <c r="O575" s="170" t="s">
        <v>246</v>
      </c>
      <c r="P575" s="170" t="s">
        <v>246</v>
      </c>
      <c r="Q575" s="170"/>
      <c r="R575" s="170"/>
      <c r="S575" s="176">
        <v>43293</v>
      </c>
      <c r="T575" s="170"/>
      <c r="U575" s="170"/>
      <c r="V575" s="169">
        <v>1179.22</v>
      </c>
      <c r="W575" s="172"/>
      <c r="X575" s="169"/>
      <c r="Y575" s="173"/>
      <c r="Z575" s="172">
        <v>1179.22</v>
      </c>
      <c r="AA575" s="169" t="s">
        <v>39</v>
      </c>
      <c r="AB575" s="174"/>
    </row>
    <row r="576" spans="1:28" ht="15.75" customHeight="1" x14ac:dyDescent="0.2">
      <c r="A576" s="168"/>
      <c r="B576" s="169" t="s">
        <v>246</v>
      </c>
      <c r="C576" s="169" t="s">
        <v>1094</v>
      </c>
      <c r="D576" s="170" t="s">
        <v>1728</v>
      </c>
      <c r="E576" s="170" t="s">
        <v>2087</v>
      </c>
      <c r="F576" s="170"/>
      <c r="G576" s="170" t="s">
        <v>185</v>
      </c>
      <c r="H576" s="169" t="s">
        <v>2971</v>
      </c>
      <c r="I576" s="171" t="s">
        <v>3585</v>
      </c>
      <c r="J576" s="87" t="s">
        <v>30</v>
      </c>
      <c r="K576" s="170"/>
      <c r="L576" s="170"/>
      <c r="M576" s="169" t="s">
        <v>3639</v>
      </c>
      <c r="N576" s="169" t="s">
        <v>4058</v>
      </c>
      <c r="O576" s="170" t="s">
        <v>246</v>
      </c>
      <c r="P576" s="170" t="s">
        <v>246</v>
      </c>
      <c r="Q576" s="170"/>
      <c r="R576" s="170"/>
      <c r="S576" s="176">
        <v>43181</v>
      </c>
      <c r="T576" s="170"/>
      <c r="U576" s="170"/>
      <c r="V576" s="169">
        <v>1113.93</v>
      </c>
      <c r="W576" s="172"/>
      <c r="X576" s="169"/>
      <c r="Y576" s="173"/>
      <c r="Z576" s="172">
        <v>1113.93</v>
      </c>
      <c r="AA576" s="169" t="s">
        <v>39</v>
      </c>
      <c r="AB576" s="174"/>
    </row>
    <row r="577" spans="1:28" ht="15.75" customHeight="1" x14ac:dyDescent="0.2">
      <c r="A577" s="168"/>
      <c r="B577" s="169" t="s">
        <v>398</v>
      </c>
      <c r="C577" s="169" t="s">
        <v>1095</v>
      </c>
      <c r="D577" s="170" t="s">
        <v>1729</v>
      </c>
      <c r="E577" s="170" t="s">
        <v>2088</v>
      </c>
      <c r="F577" s="170"/>
      <c r="G577" s="170" t="s">
        <v>185</v>
      </c>
      <c r="H577" s="169" t="s">
        <v>2972</v>
      </c>
      <c r="I577" s="171" t="s">
        <v>3588</v>
      </c>
      <c r="J577" s="87" t="s">
        <v>30</v>
      </c>
      <c r="K577" s="170"/>
      <c r="L577" s="170"/>
      <c r="M577" s="169" t="s">
        <v>184</v>
      </c>
      <c r="N577" s="169" t="s">
        <v>3729</v>
      </c>
      <c r="O577" s="170" t="s">
        <v>246</v>
      </c>
      <c r="P577" s="170" t="s">
        <v>246</v>
      </c>
      <c r="Q577" s="170"/>
      <c r="R577" s="170"/>
      <c r="S577" s="176">
        <v>43244</v>
      </c>
      <c r="T577" s="170"/>
      <c r="U577" s="170"/>
      <c r="V577" s="169">
        <v>1941.86</v>
      </c>
      <c r="W577" s="172">
        <v>629.79999999999995</v>
      </c>
      <c r="X577" s="169"/>
      <c r="Y577" s="173"/>
      <c r="Z577" s="172">
        <v>1941.86</v>
      </c>
      <c r="AA577" s="169" t="s">
        <v>39</v>
      </c>
      <c r="AB577" s="174"/>
    </row>
    <row r="578" spans="1:28" ht="15.75" customHeight="1" x14ac:dyDescent="0.2">
      <c r="A578" s="168"/>
      <c r="B578" s="169" t="s">
        <v>246</v>
      </c>
      <c r="C578" s="169" t="s">
        <v>1096</v>
      </c>
      <c r="D578" s="170" t="s">
        <v>1730</v>
      </c>
      <c r="E578" s="170" t="s">
        <v>2089</v>
      </c>
      <c r="F578" s="170"/>
      <c r="G578" s="170" t="s">
        <v>185</v>
      </c>
      <c r="H578" s="169" t="s">
        <v>2973</v>
      </c>
      <c r="I578" s="171" t="s">
        <v>3584</v>
      </c>
      <c r="J578" s="87" t="s">
        <v>30</v>
      </c>
      <c r="K578" s="170"/>
      <c r="L578" s="170"/>
      <c r="M578" s="169" t="s">
        <v>190</v>
      </c>
      <c r="N578" s="169" t="s">
        <v>4059</v>
      </c>
      <c r="O578" s="170" t="s">
        <v>246</v>
      </c>
      <c r="P578" s="170" t="s">
        <v>246</v>
      </c>
      <c r="Q578" s="170"/>
      <c r="R578" s="170"/>
      <c r="S578" s="176">
        <v>43202</v>
      </c>
      <c r="T578" s="170"/>
      <c r="U578" s="170"/>
      <c r="V578" s="169">
        <v>1570.7</v>
      </c>
      <c r="W578" s="172"/>
      <c r="X578" s="169"/>
      <c r="Y578" s="173"/>
      <c r="Z578" s="172">
        <v>1570.7</v>
      </c>
      <c r="AA578" s="169" t="s">
        <v>39</v>
      </c>
      <c r="AB578" s="174"/>
    </row>
    <row r="579" spans="1:28" ht="15.75" customHeight="1" x14ac:dyDescent="0.2">
      <c r="A579" s="168"/>
      <c r="B579" s="169" t="s">
        <v>399</v>
      </c>
      <c r="C579" s="169" t="s">
        <v>1097</v>
      </c>
      <c r="D579" s="170" t="s">
        <v>1731</v>
      </c>
      <c r="E579" s="170" t="s">
        <v>2090</v>
      </c>
      <c r="F579" s="170"/>
      <c r="G579" s="170" t="s">
        <v>185</v>
      </c>
      <c r="H579" s="169" t="s">
        <v>2974</v>
      </c>
      <c r="I579" s="171" t="s">
        <v>3593</v>
      </c>
      <c r="J579" s="87" t="s">
        <v>30</v>
      </c>
      <c r="K579" s="170"/>
      <c r="L579" s="170"/>
      <c r="M579" s="169" t="s">
        <v>184</v>
      </c>
      <c r="N579" s="169" t="s">
        <v>3720</v>
      </c>
      <c r="O579" s="170" t="s">
        <v>246</v>
      </c>
      <c r="P579" s="170" t="s">
        <v>246</v>
      </c>
      <c r="Q579" s="170"/>
      <c r="R579" s="170"/>
      <c r="S579" s="176">
        <v>43370</v>
      </c>
      <c r="T579" s="170"/>
      <c r="U579" s="170"/>
      <c r="V579" s="169">
        <v>2455.5100000000002</v>
      </c>
      <c r="W579" s="172"/>
      <c r="X579" s="169"/>
      <c r="Y579" s="173"/>
      <c r="Z579" s="172">
        <v>2455.5100000000002</v>
      </c>
      <c r="AA579" s="169" t="s">
        <v>39</v>
      </c>
      <c r="AB579" s="174"/>
    </row>
    <row r="580" spans="1:28" ht="15.75" customHeight="1" x14ac:dyDescent="0.2">
      <c r="A580" s="168"/>
      <c r="B580" s="169" t="s">
        <v>246</v>
      </c>
      <c r="C580" s="169" t="s">
        <v>1098</v>
      </c>
      <c r="D580" s="170" t="s">
        <v>1731</v>
      </c>
      <c r="E580" s="170" t="s">
        <v>2091</v>
      </c>
      <c r="F580" s="170"/>
      <c r="G580" s="170" t="s">
        <v>185</v>
      </c>
      <c r="H580" s="169" t="s">
        <v>2975</v>
      </c>
      <c r="I580" s="171" t="s">
        <v>3620</v>
      </c>
      <c r="J580" s="87" t="s">
        <v>30</v>
      </c>
      <c r="K580" s="170"/>
      <c r="L580" s="170"/>
      <c r="M580" s="169" t="s">
        <v>188</v>
      </c>
      <c r="N580" s="169" t="s">
        <v>4060</v>
      </c>
      <c r="O580" s="170" t="s">
        <v>246</v>
      </c>
      <c r="P580" s="170" t="s">
        <v>246</v>
      </c>
      <c r="Q580" s="170"/>
      <c r="R580" s="170"/>
      <c r="S580" s="176">
        <v>43377</v>
      </c>
      <c r="T580" s="170"/>
      <c r="U580" s="170"/>
      <c r="V580" s="169">
        <v>1476.6</v>
      </c>
      <c r="W580" s="172"/>
      <c r="X580" s="169"/>
      <c r="Y580" s="173"/>
      <c r="Z580" s="172">
        <v>1476.6</v>
      </c>
      <c r="AA580" s="169" t="s">
        <v>39</v>
      </c>
      <c r="AB580" s="174"/>
    </row>
    <row r="581" spans="1:28" ht="15.75" customHeight="1" x14ac:dyDescent="0.2">
      <c r="A581" s="168"/>
      <c r="B581" s="169" t="s">
        <v>246</v>
      </c>
      <c r="C581" s="169" t="s">
        <v>1099</v>
      </c>
      <c r="D581" s="170" t="s">
        <v>1731</v>
      </c>
      <c r="E581" s="170" t="s">
        <v>2092</v>
      </c>
      <c r="F581" s="170"/>
      <c r="G581" s="170" t="s">
        <v>185</v>
      </c>
      <c r="H581" s="169" t="s">
        <v>2976</v>
      </c>
      <c r="I581" s="171" t="s">
        <v>3617</v>
      </c>
      <c r="J581" s="87" t="s">
        <v>30</v>
      </c>
      <c r="K581" s="170"/>
      <c r="L581" s="170"/>
      <c r="M581" s="169" t="s">
        <v>188</v>
      </c>
      <c r="N581" s="169" t="s">
        <v>3658</v>
      </c>
      <c r="O581" s="170" t="s">
        <v>246</v>
      </c>
      <c r="P581" s="170" t="s">
        <v>246</v>
      </c>
      <c r="Q581" s="170"/>
      <c r="R581" s="170"/>
      <c r="S581" s="176">
        <v>43496</v>
      </c>
      <c r="T581" s="170"/>
      <c r="U581" s="170"/>
      <c r="V581" s="169">
        <v>1458.2</v>
      </c>
      <c r="W581" s="172"/>
      <c r="X581" s="169"/>
      <c r="Y581" s="173"/>
      <c r="Z581" s="172">
        <v>1458.2</v>
      </c>
      <c r="AA581" s="169" t="s">
        <v>39</v>
      </c>
      <c r="AB581" s="174"/>
    </row>
    <row r="582" spans="1:28" ht="15.75" customHeight="1" x14ac:dyDescent="0.2">
      <c r="A582" s="168"/>
      <c r="B582" s="169" t="s">
        <v>246</v>
      </c>
      <c r="C582" s="169" t="s">
        <v>1100</v>
      </c>
      <c r="D582" s="170" t="s">
        <v>1732</v>
      </c>
      <c r="E582" s="170" t="s">
        <v>2093</v>
      </c>
      <c r="F582" s="170"/>
      <c r="G582" s="170" t="s">
        <v>185</v>
      </c>
      <c r="H582" s="169" t="s">
        <v>2977</v>
      </c>
      <c r="I582" s="171" t="s">
        <v>3592</v>
      </c>
      <c r="J582" s="87" t="s">
        <v>30</v>
      </c>
      <c r="K582" s="170"/>
      <c r="L582" s="170"/>
      <c r="M582" s="169" t="s">
        <v>190</v>
      </c>
      <c r="N582" s="169" t="s">
        <v>4061</v>
      </c>
      <c r="O582" s="170" t="s">
        <v>246</v>
      </c>
      <c r="P582" s="170" t="s">
        <v>246</v>
      </c>
      <c r="Q582" s="170"/>
      <c r="R582" s="170"/>
      <c r="S582" s="176">
        <v>43286</v>
      </c>
      <c r="T582" s="170"/>
      <c r="U582" s="170"/>
      <c r="V582" s="169">
        <v>3834.88</v>
      </c>
      <c r="W582" s="172"/>
      <c r="X582" s="169"/>
      <c r="Y582" s="173"/>
      <c r="Z582" s="172">
        <v>3834.88</v>
      </c>
      <c r="AA582" s="169" t="s">
        <v>39</v>
      </c>
      <c r="AB582" s="174"/>
    </row>
    <row r="583" spans="1:28" ht="15.75" customHeight="1" x14ac:dyDescent="0.2">
      <c r="A583" s="168"/>
      <c r="B583" s="169"/>
      <c r="C583" s="169" t="s">
        <v>1101</v>
      </c>
      <c r="D583" s="170" t="s">
        <v>1733</v>
      </c>
      <c r="E583" s="170" t="s">
        <v>2094</v>
      </c>
      <c r="F583" s="170"/>
      <c r="G583" s="170" t="s">
        <v>185</v>
      </c>
      <c r="H583" s="169" t="s">
        <v>2978</v>
      </c>
      <c r="I583" s="171" t="s">
        <v>3589</v>
      </c>
      <c r="J583" s="87" t="s">
        <v>30</v>
      </c>
      <c r="K583" s="170"/>
      <c r="L583" s="170"/>
      <c r="M583" s="169" t="s">
        <v>184</v>
      </c>
      <c r="N583" s="169" t="s">
        <v>4062</v>
      </c>
      <c r="O583" s="170" t="s">
        <v>246</v>
      </c>
      <c r="P583" s="170" t="s">
        <v>246</v>
      </c>
      <c r="Q583" s="170"/>
      <c r="R583" s="170"/>
      <c r="S583" s="176">
        <v>43370</v>
      </c>
      <c r="T583" s="170"/>
      <c r="U583" s="170"/>
      <c r="V583" s="169">
        <v>2871.49</v>
      </c>
      <c r="W583" s="172"/>
      <c r="X583" s="169"/>
      <c r="Y583" s="173"/>
      <c r="Z583" s="172">
        <v>2871.49</v>
      </c>
      <c r="AA583" s="169" t="s">
        <v>39</v>
      </c>
      <c r="AB583" s="174"/>
    </row>
    <row r="584" spans="1:28" ht="15.75" customHeight="1" x14ac:dyDescent="0.2">
      <c r="A584" s="168"/>
      <c r="B584" s="169" t="s">
        <v>246</v>
      </c>
      <c r="C584" s="169" t="s">
        <v>1102</v>
      </c>
      <c r="D584" s="170" t="s">
        <v>1733</v>
      </c>
      <c r="E584" s="170" t="s">
        <v>2095</v>
      </c>
      <c r="F584" s="170"/>
      <c r="G584" s="170" t="s">
        <v>185</v>
      </c>
      <c r="H584" s="169" t="s">
        <v>2979</v>
      </c>
      <c r="I584" s="171" t="s">
        <v>246</v>
      </c>
      <c r="J584" s="87" t="s">
        <v>30</v>
      </c>
      <c r="K584" s="170"/>
      <c r="L584" s="170"/>
      <c r="M584" s="169" t="s">
        <v>184</v>
      </c>
      <c r="N584" s="169" t="s">
        <v>3774</v>
      </c>
      <c r="O584" s="170" t="s">
        <v>246</v>
      </c>
      <c r="P584" s="170" t="s">
        <v>246</v>
      </c>
      <c r="Q584" s="170"/>
      <c r="R584" s="170"/>
      <c r="S584" s="176">
        <v>43538</v>
      </c>
      <c r="T584" s="170"/>
      <c r="U584" s="170"/>
      <c r="V584" s="169">
        <v>2735.08</v>
      </c>
      <c r="W584" s="172"/>
      <c r="X584" s="169"/>
      <c r="Y584" s="173"/>
      <c r="Z584" s="172">
        <v>2735.08</v>
      </c>
      <c r="AA584" s="169" t="s">
        <v>246</v>
      </c>
      <c r="AB584" s="174"/>
    </row>
    <row r="585" spans="1:28" ht="15.75" customHeight="1" x14ac:dyDescent="0.2">
      <c r="A585" s="168"/>
      <c r="B585" s="169" t="s">
        <v>246</v>
      </c>
      <c r="C585" s="169" t="s">
        <v>246</v>
      </c>
      <c r="D585" s="170" t="s">
        <v>1734</v>
      </c>
      <c r="E585" s="170" t="s">
        <v>2096</v>
      </c>
      <c r="F585" s="170"/>
      <c r="G585" s="170" t="s">
        <v>185</v>
      </c>
      <c r="H585" s="169" t="s">
        <v>2980</v>
      </c>
      <c r="I585" s="171" t="s">
        <v>246</v>
      </c>
      <c r="J585" s="87" t="s">
        <v>30</v>
      </c>
      <c r="K585" s="170"/>
      <c r="L585" s="170"/>
      <c r="M585" s="169" t="s">
        <v>186</v>
      </c>
      <c r="N585" s="169" t="s">
        <v>4063</v>
      </c>
      <c r="O585" s="170" t="s">
        <v>246</v>
      </c>
      <c r="P585" s="170" t="s">
        <v>246</v>
      </c>
      <c r="Q585" s="170"/>
      <c r="R585" s="170"/>
      <c r="S585" s="176">
        <v>43444</v>
      </c>
      <c r="T585" s="170"/>
      <c r="U585" s="170"/>
      <c r="V585" s="169">
        <v>1500</v>
      </c>
      <c r="W585" s="172"/>
      <c r="X585" s="169"/>
      <c r="Y585" s="173"/>
      <c r="Z585" s="172">
        <v>1500</v>
      </c>
      <c r="AA585" s="169" t="s">
        <v>246</v>
      </c>
      <c r="AB585" s="174"/>
    </row>
    <row r="586" spans="1:28" ht="15.75" customHeight="1" x14ac:dyDescent="0.2">
      <c r="A586" s="168"/>
      <c r="B586" s="169" t="s">
        <v>400</v>
      </c>
      <c r="C586" s="169" t="s">
        <v>1103</v>
      </c>
      <c r="D586" s="170" t="s">
        <v>1735</v>
      </c>
      <c r="E586" s="170" t="s">
        <v>2097</v>
      </c>
      <c r="F586" s="170"/>
      <c r="G586" s="170" t="s">
        <v>185</v>
      </c>
      <c r="H586" s="169" t="s">
        <v>2981</v>
      </c>
      <c r="I586" s="171" t="s">
        <v>3588</v>
      </c>
      <c r="J586" s="87" t="s">
        <v>30</v>
      </c>
      <c r="K586" s="170"/>
      <c r="L586" s="170"/>
      <c r="M586" s="169" t="s">
        <v>184</v>
      </c>
      <c r="N586" s="169" t="s">
        <v>4064</v>
      </c>
      <c r="O586" s="170" t="s">
        <v>246</v>
      </c>
      <c r="P586" s="170" t="s">
        <v>246</v>
      </c>
      <c r="Q586" s="170"/>
      <c r="R586" s="170"/>
      <c r="S586" s="176">
        <v>43279</v>
      </c>
      <c r="T586" s="170"/>
      <c r="U586" s="170"/>
      <c r="V586" s="169">
        <v>2385.7399999999998</v>
      </c>
      <c r="W586" s="172"/>
      <c r="X586" s="169"/>
      <c r="Y586" s="173"/>
      <c r="Z586" s="172">
        <v>2385.7399999999998</v>
      </c>
      <c r="AA586" s="169" t="s">
        <v>39</v>
      </c>
      <c r="AB586" s="174"/>
    </row>
    <row r="587" spans="1:28" ht="15.75" customHeight="1" x14ac:dyDescent="0.2">
      <c r="A587" s="168"/>
      <c r="B587" s="169" t="s">
        <v>401</v>
      </c>
      <c r="C587" s="169" t="s">
        <v>1104</v>
      </c>
      <c r="D587" s="170" t="s">
        <v>1735</v>
      </c>
      <c r="E587" s="170" t="s">
        <v>2098</v>
      </c>
      <c r="F587" s="170"/>
      <c r="G587" s="170" t="s">
        <v>185</v>
      </c>
      <c r="H587" s="169" t="s">
        <v>2982</v>
      </c>
      <c r="I587" s="171" t="s">
        <v>3581</v>
      </c>
      <c r="J587" s="87" t="s">
        <v>30</v>
      </c>
      <c r="K587" s="170"/>
      <c r="L587" s="170"/>
      <c r="M587" s="169" t="s">
        <v>184</v>
      </c>
      <c r="N587" s="169" t="s">
        <v>4065</v>
      </c>
      <c r="O587" s="170" t="s">
        <v>246</v>
      </c>
      <c r="P587" s="170" t="s">
        <v>246</v>
      </c>
      <c r="Q587" s="170"/>
      <c r="R587" s="170"/>
      <c r="S587" s="176">
        <v>43363</v>
      </c>
      <c r="T587" s="170"/>
      <c r="U587" s="170"/>
      <c r="V587" s="169">
        <v>2973.6</v>
      </c>
      <c r="W587" s="172">
        <v>615.16</v>
      </c>
      <c r="X587" s="169"/>
      <c r="Y587" s="173"/>
      <c r="Z587" s="172">
        <v>2973.6</v>
      </c>
      <c r="AA587" s="169" t="s">
        <v>39</v>
      </c>
      <c r="AB587" s="174"/>
    </row>
    <row r="588" spans="1:28" ht="15.75" customHeight="1" x14ac:dyDescent="0.2">
      <c r="A588" s="168"/>
      <c r="B588" s="169" t="s">
        <v>402</v>
      </c>
      <c r="C588" s="169" t="s">
        <v>1105</v>
      </c>
      <c r="D588" s="170" t="s">
        <v>1735</v>
      </c>
      <c r="E588" s="170" t="s">
        <v>2098</v>
      </c>
      <c r="F588" s="170"/>
      <c r="G588" s="170" t="s">
        <v>185</v>
      </c>
      <c r="H588" s="169" t="s">
        <v>2983</v>
      </c>
      <c r="I588" s="171" t="s">
        <v>3589</v>
      </c>
      <c r="J588" s="87" t="s">
        <v>30</v>
      </c>
      <c r="K588" s="170"/>
      <c r="L588" s="170"/>
      <c r="M588" s="169" t="s">
        <v>184</v>
      </c>
      <c r="N588" s="169" t="s">
        <v>4066</v>
      </c>
      <c r="O588" s="170" t="s">
        <v>246</v>
      </c>
      <c r="P588" s="170" t="s">
        <v>246</v>
      </c>
      <c r="Q588" s="170"/>
      <c r="R588" s="170"/>
      <c r="S588" s="176">
        <v>43412</v>
      </c>
      <c r="T588" s="170"/>
      <c r="U588" s="170"/>
      <c r="V588" s="169">
        <v>2958.1</v>
      </c>
      <c r="W588" s="172"/>
      <c r="X588" s="169"/>
      <c r="Y588" s="173"/>
      <c r="Z588" s="172">
        <v>2958.1</v>
      </c>
      <c r="AA588" s="169" t="s">
        <v>39</v>
      </c>
      <c r="AB588" s="174"/>
    </row>
    <row r="589" spans="1:28" ht="15.75" customHeight="1" x14ac:dyDescent="0.2">
      <c r="A589" s="168"/>
      <c r="B589" s="169" t="s">
        <v>246</v>
      </c>
      <c r="C589" s="169" t="s">
        <v>1106</v>
      </c>
      <c r="D589" s="170" t="s">
        <v>1735</v>
      </c>
      <c r="E589" s="170" t="s">
        <v>2097</v>
      </c>
      <c r="F589" s="170"/>
      <c r="G589" s="170" t="s">
        <v>185</v>
      </c>
      <c r="H589" s="169" t="s">
        <v>2984</v>
      </c>
      <c r="I589" s="171" t="s">
        <v>246</v>
      </c>
      <c r="J589" s="87" t="s">
        <v>30</v>
      </c>
      <c r="K589" s="170"/>
      <c r="L589" s="170"/>
      <c r="M589" s="169" t="s">
        <v>184</v>
      </c>
      <c r="N589" s="169" t="s">
        <v>4067</v>
      </c>
      <c r="O589" s="170" t="s">
        <v>246</v>
      </c>
      <c r="P589" s="170" t="s">
        <v>246</v>
      </c>
      <c r="Q589" s="170"/>
      <c r="R589" s="170"/>
      <c r="S589" s="176">
        <v>43510</v>
      </c>
      <c r="T589" s="170"/>
      <c r="U589" s="170"/>
      <c r="V589" s="169">
        <v>2936.47</v>
      </c>
      <c r="W589" s="172"/>
      <c r="X589" s="169"/>
      <c r="Y589" s="173"/>
      <c r="Z589" s="172">
        <v>2936.47</v>
      </c>
      <c r="AA589" s="169" t="s">
        <v>246</v>
      </c>
      <c r="AB589" s="174"/>
    </row>
    <row r="590" spans="1:28" ht="15.75" customHeight="1" x14ac:dyDescent="0.2">
      <c r="A590" s="168"/>
      <c r="B590" s="169" t="s">
        <v>246</v>
      </c>
      <c r="C590" s="169" t="s">
        <v>1107</v>
      </c>
      <c r="D590" s="170" t="s">
        <v>1736</v>
      </c>
      <c r="E590" s="170" t="s">
        <v>2099</v>
      </c>
      <c r="F590" s="170"/>
      <c r="G590" s="170" t="s">
        <v>185</v>
      </c>
      <c r="H590" s="169" t="s">
        <v>2985</v>
      </c>
      <c r="I590" s="171" t="s">
        <v>3585</v>
      </c>
      <c r="J590" s="87" t="s">
        <v>30</v>
      </c>
      <c r="K590" s="170"/>
      <c r="L590" s="170"/>
      <c r="M590" s="169" t="s">
        <v>188</v>
      </c>
      <c r="N590" s="169" t="s">
        <v>4068</v>
      </c>
      <c r="O590" s="170" t="s">
        <v>246</v>
      </c>
      <c r="P590" s="170" t="s">
        <v>246</v>
      </c>
      <c r="Q590" s="170"/>
      <c r="R590" s="170"/>
      <c r="S590" s="176">
        <v>43202</v>
      </c>
      <c r="T590" s="170"/>
      <c r="U590" s="170"/>
      <c r="V590" s="169">
        <v>1070.9100000000001</v>
      </c>
      <c r="W590" s="172"/>
      <c r="X590" s="169"/>
      <c r="Y590" s="173"/>
      <c r="Z590" s="172">
        <v>1070.9100000000001</v>
      </c>
      <c r="AA590" s="169" t="s">
        <v>39</v>
      </c>
      <c r="AB590" s="174"/>
    </row>
    <row r="591" spans="1:28" ht="15.75" customHeight="1" x14ac:dyDescent="0.2">
      <c r="A591" s="168"/>
      <c r="B591" s="169" t="s">
        <v>403</v>
      </c>
      <c r="C591" s="169" t="s">
        <v>1108</v>
      </c>
      <c r="D591" s="170" t="s">
        <v>1736</v>
      </c>
      <c r="E591" s="170" t="s">
        <v>2100</v>
      </c>
      <c r="F591" s="170"/>
      <c r="G591" s="170" t="s">
        <v>185</v>
      </c>
      <c r="H591" s="169" t="s">
        <v>2986</v>
      </c>
      <c r="I591" s="171" t="s">
        <v>3584</v>
      </c>
      <c r="J591" s="87" t="s">
        <v>30</v>
      </c>
      <c r="K591" s="170"/>
      <c r="L591" s="170"/>
      <c r="M591" s="169" t="s">
        <v>184</v>
      </c>
      <c r="N591" s="169" t="s">
        <v>4069</v>
      </c>
      <c r="O591" s="170" t="s">
        <v>246</v>
      </c>
      <c r="P591" s="170" t="s">
        <v>246</v>
      </c>
      <c r="Q591" s="170"/>
      <c r="R591" s="170"/>
      <c r="S591" s="176">
        <v>43216</v>
      </c>
      <c r="T591" s="170"/>
      <c r="U591" s="170"/>
      <c r="V591" s="169">
        <v>1061.99</v>
      </c>
      <c r="W591" s="172"/>
      <c r="X591" s="169"/>
      <c r="Y591" s="173"/>
      <c r="Z591" s="172">
        <v>1061.99</v>
      </c>
      <c r="AA591" s="169" t="s">
        <v>39</v>
      </c>
      <c r="AB591" s="174"/>
    </row>
    <row r="592" spans="1:28" ht="15.75" customHeight="1" x14ac:dyDescent="0.2">
      <c r="A592" s="168"/>
      <c r="B592" s="169" t="s">
        <v>404</v>
      </c>
      <c r="C592" s="169" t="s">
        <v>1109</v>
      </c>
      <c r="D592" s="170" t="s">
        <v>1736</v>
      </c>
      <c r="E592" s="170" t="s">
        <v>2100</v>
      </c>
      <c r="F592" s="170"/>
      <c r="G592" s="170" t="s">
        <v>185</v>
      </c>
      <c r="H592" s="169" t="s">
        <v>2987</v>
      </c>
      <c r="I592" s="171" t="s">
        <v>3585</v>
      </c>
      <c r="J592" s="87" t="s">
        <v>30</v>
      </c>
      <c r="K592" s="170"/>
      <c r="L592" s="170"/>
      <c r="M592" s="169" t="s">
        <v>184</v>
      </c>
      <c r="N592" s="169" t="s">
        <v>4069</v>
      </c>
      <c r="O592" s="170" t="s">
        <v>246</v>
      </c>
      <c r="P592" s="170" t="s">
        <v>246</v>
      </c>
      <c r="Q592" s="170"/>
      <c r="R592" s="170"/>
      <c r="S592" s="176">
        <v>43216</v>
      </c>
      <c r="T592" s="170"/>
      <c r="U592" s="170"/>
      <c r="V592" s="169">
        <v>1061.99</v>
      </c>
      <c r="W592" s="172"/>
      <c r="X592" s="169"/>
      <c r="Y592" s="173"/>
      <c r="Z592" s="172">
        <v>1061.99</v>
      </c>
      <c r="AA592" s="169" t="s">
        <v>39</v>
      </c>
      <c r="AB592" s="174"/>
    </row>
    <row r="593" spans="1:28" ht="15.75" customHeight="1" x14ac:dyDescent="0.2">
      <c r="A593" s="168"/>
      <c r="B593" s="169" t="s">
        <v>246</v>
      </c>
      <c r="C593" s="169" t="s">
        <v>1110</v>
      </c>
      <c r="D593" s="170" t="s">
        <v>1736</v>
      </c>
      <c r="E593" s="170" t="s">
        <v>2101</v>
      </c>
      <c r="F593" s="170"/>
      <c r="G593" s="170" t="s">
        <v>185</v>
      </c>
      <c r="H593" s="169" t="s">
        <v>2988</v>
      </c>
      <c r="I593" s="171" t="s">
        <v>3584</v>
      </c>
      <c r="J593" s="87" t="s">
        <v>30</v>
      </c>
      <c r="K593" s="170"/>
      <c r="L593" s="170"/>
      <c r="M593" s="169" t="s">
        <v>179</v>
      </c>
      <c r="N593" s="169" t="s">
        <v>3687</v>
      </c>
      <c r="O593" s="170" t="s">
        <v>246</v>
      </c>
      <c r="P593" s="170" t="s">
        <v>246</v>
      </c>
      <c r="Q593" s="170"/>
      <c r="R593" s="170"/>
      <c r="S593" s="176">
        <v>43237</v>
      </c>
      <c r="T593" s="170"/>
      <c r="U593" s="170"/>
      <c r="V593" s="169">
        <v>955.45</v>
      </c>
      <c r="W593" s="172"/>
      <c r="X593" s="169"/>
      <c r="Y593" s="173"/>
      <c r="Z593" s="172">
        <v>955.45</v>
      </c>
      <c r="AA593" s="169" t="s">
        <v>39</v>
      </c>
      <c r="AB593" s="174"/>
    </row>
    <row r="594" spans="1:28" ht="15.75" customHeight="1" x14ac:dyDescent="0.2">
      <c r="A594" s="168"/>
      <c r="B594" s="169" t="s">
        <v>405</v>
      </c>
      <c r="C594" s="169" t="s">
        <v>1111</v>
      </c>
      <c r="D594" s="170" t="s">
        <v>1736</v>
      </c>
      <c r="E594" s="170" t="s">
        <v>2102</v>
      </c>
      <c r="F594" s="170"/>
      <c r="G594" s="170" t="s">
        <v>185</v>
      </c>
      <c r="H594" s="169" t="s">
        <v>2989</v>
      </c>
      <c r="I594" s="171" t="s">
        <v>3587</v>
      </c>
      <c r="J594" s="87" t="s">
        <v>30</v>
      </c>
      <c r="K594" s="170" t="s">
        <v>31</v>
      </c>
      <c r="L594" s="170"/>
      <c r="M594" s="169" t="s">
        <v>188</v>
      </c>
      <c r="N594" s="169" t="s">
        <v>4070</v>
      </c>
      <c r="O594" s="170" t="s">
        <v>37</v>
      </c>
      <c r="P594" s="170" t="s">
        <v>4475</v>
      </c>
      <c r="Q594" s="170"/>
      <c r="R594" s="170"/>
      <c r="S594" s="176">
        <v>43244</v>
      </c>
      <c r="T594" s="170"/>
      <c r="U594" s="170"/>
      <c r="V594" s="169">
        <v>1152.18</v>
      </c>
      <c r="W594" s="172"/>
      <c r="X594" s="169"/>
      <c r="Y594" s="173">
        <v>576.09</v>
      </c>
      <c r="Z594" s="172">
        <v>576.09</v>
      </c>
      <c r="AA594" s="169" t="s">
        <v>39</v>
      </c>
      <c r="AB594" s="174"/>
    </row>
    <row r="595" spans="1:28" ht="15.75" customHeight="1" x14ac:dyDescent="0.2">
      <c r="A595" s="168"/>
      <c r="B595" s="169" t="s">
        <v>246</v>
      </c>
      <c r="C595" s="169" t="s">
        <v>1112</v>
      </c>
      <c r="D595" s="170" t="s">
        <v>1736</v>
      </c>
      <c r="E595" s="170" t="s">
        <v>2103</v>
      </c>
      <c r="F595" s="170"/>
      <c r="G595" s="170" t="s">
        <v>185</v>
      </c>
      <c r="H595" s="169" t="s">
        <v>2990</v>
      </c>
      <c r="I595" s="171" t="s">
        <v>3588</v>
      </c>
      <c r="J595" s="87" t="s">
        <v>30</v>
      </c>
      <c r="K595" s="170"/>
      <c r="L595" s="170"/>
      <c r="M595" s="169" t="s">
        <v>188</v>
      </c>
      <c r="N595" s="169" t="s">
        <v>4071</v>
      </c>
      <c r="O595" s="170" t="s">
        <v>246</v>
      </c>
      <c r="P595" s="170" t="s">
        <v>246</v>
      </c>
      <c r="Q595" s="170"/>
      <c r="R595" s="170"/>
      <c r="S595" s="176">
        <v>43307</v>
      </c>
      <c r="T595" s="170"/>
      <c r="U595" s="170"/>
      <c r="V595" s="169">
        <v>1039.4000000000001</v>
      </c>
      <c r="W595" s="172"/>
      <c r="X595" s="169"/>
      <c r="Y595" s="173"/>
      <c r="Z595" s="172">
        <v>1039.4000000000001</v>
      </c>
      <c r="AA595" s="169" t="s">
        <v>39</v>
      </c>
      <c r="AB595" s="174"/>
    </row>
    <row r="596" spans="1:28" ht="15.75" customHeight="1" x14ac:dyDescent="0.2">
      <c r="A596" s="168"/>
      <c r="B596" s="169" t="s">
        <v>246</v>
      </c>
      <c r="C596" s="169" t="s">
        <v>1113</v>
      </c>
      <c r="D596" s="170" t="s">
        <v>1736</v>
      </c>
      <c r="E596" s="170" t="s">
        <v>2104</v>
      </c>
      <c r="F596" s="170"/>
      <c r="G596" s="170" t="s">
        <v>185</v>
      </c>
      <c r="H596" s="169" t="s">
        <v>2991</v>
      </c>
      <c r="I596" s="171" t="s">
        <v>3591</v>
      </c>
      <c r="J596" s="87" t="s">
        <v>30</v>
      </c>
      <c r="K596" s="170"/>
      <c r="L596" s="170"/>
      <c r="M596" s="169" t="s">
        <v>188</v>
      </c>
      <c r="N596" s="169" t="s">
        <v>4072</v>
      </c>
      <c r="O596" s="170" t="s">
        <v>246</v>
      </c>
      <c r="P596" s="170" t="s">
        <v>246</v>
      </c>
      <c r="Q596" s="170"/>
      <c r="R596" s="170"/>
      <c r="S596" s="176">
        <v>43357</v>
      </c>
      <c r="T596" s="170"/>
      <c r="U596" s="170"/>
      <c r="V596" s="169">
        <v>1193.8900000000001</v>
      </c>
      <c r="W596" s="172"/>
      <c r="X596" s="169"/>
      <c r="Y596" s="173"/>
      <c r="Z596" s="172">
        <v>1193.8900000000001</v>
      </c>
      <c r="AA596" s="169" t="s">
        <v>39</v>
      </c>
      <c r="AB596" s="174"/>
    </row>
    <row r="597" spans="1:28" ht="15.75" customHeight="1" x14ac:dyDescent="0.2">
      <c r="A597" s="168"/>
      <c r="B597" s="169" t="s">
        <v>406</v>
      </c>
      <c r="C597" s="169" t="s">
        <v>1114</v>
      </c>
      <c r="D597" s="170" t="s">
        <v>1736</v>
      </c>
      <c r="E597" s="170" t="s">
        <v>2105</v>
      </c>
      <c r="F597" s="170"/>
      <c r="G597" s="170" t="s">
        <v>185</v>
      </c>
      <c r="H597" s="169" t="s">
        <v>2992</v>
      </c>
      <c r="I597" s="171" t="s">
        <v>3580</v>
      </c>
      <c r="J597" s="87" t="s">
        <v>30</v>
      </c>
      <c r="K597" s="170"/>
      <c r="L597" s="170"/>
      <c r="M597" s="169" t="s">
        <v>184</v>
      </c>
      <c r="N597" s="169" t="s">
        <v>3723</v>
      </c>
      <c r="O597" s="170" t="s">
        <v>246</v>
      </c>
      <c r="P597" s="170" t="s">
        <v>246</v>
      </c>
      <c r="Q597" s="170"/>
      <c r="R597" s="170"/>
      <c r="S597" s="176">
        <v>43370</v>
      </c>
      <c r="T597" s="170"/>
      <c r="U597" s="170"/>
      <c r="V597" s="169">
        <v>1133.21</v>
      </c>
      <c r="W597" s="172"/>
      <c r="X597" s="169"/>
      <c r="Y597" s="173"/>
      <c r="Z597" s="172">
        <v>1133.21</v>
      </c>
      <c r="AA597" s="169" t="s">
        <v>39</v>
      </c>
      <c r="AB597" s="174"/>
    </row>
    <row r="598" spans="1:28" ht="15.75" customHeight="1" x14ac:dyDescent="0.2">
      <c r="A598" s="168"/>
      <c r="B598" s="169" t="s">
        <v>407</v>
      </c>
      <c r="C598" s="169" t="s">
        <v>1115</v>
      </c>
      <c r="D598" s="170" t="s">
        <v>1736</v>
      </c>
      <c r="E598" s="170" t="s">
        <v>2106</v>
      </c>
      <c r="F598" s="170"/>
      <c r="G598" s="170" t="s">
        <v>185</v>
      </c>
      <c r="H598" s="169" t="s">
        <v>2993</v>
      </c>
      <c r="I598" s="171" t="s">
        <v>3581</v>
      </c>
      <c r="J598" s="87" t="s">
        <v>30</v>
      </c>
      <c r="K598" s="170"/>
      <c r="L598" s="170"/>
      <c r="M598" s="169" t="s">
        <v>184</v>
      </c>
      <c r="N598" s="169" t="s">
        <v>4073</v>
      </c>
      <c r="O598" s="170" t="s">
        <v>246</v>
      </c>
      <c r="P598" s="170" t="s">
        <v>246</v>
      </c>
      <c r="Q598" s="170"/>
      <c r="R598" s="170"/>
      <c r="S598" s="176">
        <v>43377</v>
      </c>
      <c r="T598" s="170"/>
      <c r="U598" s="170"/>
      <c r="V598" s="169">
        <v>1291.17</v>
      </c>
      <c r="W598" s="172"/>
      <c r="X598" s="169"/>
      <c r="Y598" s="173"/>
      <c r="Z598" s="172">
        <v>1291.17</v>
      </c>
      <c r="AA598" s="169" t="s">
        <v>39</v>
      </c>
      <c r="AB598" s="174"/>
    </row>
    <row r="599" spans="1:28" ht="15.75" customHeight="1" x14ac:dyDescent="0.2">
      <c r="A599" s="168"/>
      <c r="B599" s="169" t="s">
        <v>246</v>
      </c>
      <c r="C599" s="169" t="s">
        <v>1116</v>
      </c>
      <c r="D599" s="170" t="s">
        <v>1736</v>
      </c>
      <c r="E599" s="170" t="s">
        <v>2107</v>
      </c>
      <c r="F599" s="170"/>
      <c r="G599" s="170" t="s">
        <v>185</v>
      </c>
      <c r="H599" s="169" t="s">
        <v>2994</v>
      </c>
      <c r="I599" s="171" t="s">
        <v>3581</v>
      </c>
      <c r="J599" s="87" t="s">
        <v>30</v>
      </c>
      <c r="K599" s="170"/>
      <c r="L599" s="170"/>
      <c r="M599" s="169" t="s">
        <v>188</v>
      </c>
      <c r="N599" s="169" t="s">
        <v>4074</v>
      </c>
      <c r="O599" s="170" t="s">
        <v>246</v>
      </c>
      <c r="P599" s="170" t="s">
        <v>246</v>
      </c>
      <c r="Q599" s="170"/>
      <c r="R599" s="170"/>
      <c r="S599" s="176">
        <v>43391</v>
      </c>
      <c r="T599" s="170"/>
      <c r="U599" s="170"/>
      <c r="V599" s="169">
        <v>860.23</v>
      </c>
      <c r="W599" s="172"/>
      <c r="X599" s="169"/>
      <c r="Y599" s="173"/>
      <c r="Z599" s="172">
        <v>860.23</v>
      </c>
      <c r="AA599" s="169" t="s">
        <v>39</v>
      </c>
      <c r="AB599" s="174"/>
    </row>
    <row r="600" spans="1:28" ht="15.75" customHeight="1" x14ac:dyDescent="0.2">
      <c r="A600" s="168"/>
      <c r="B600" s="169" t="s">
        <v>246</v>
      </c>
      <c r="C600" s="169" t="s">
        <v>1117</v>
      </c>
      <c r="D600" s="170" t="s">
        <v>1736</v>
      </c>
      <c r="E600" s="170" t="s">
        <v>2108</v>
      </c>
      <c r="F600" s="170"/>
      <c r="G600" s="170" t="s">
        <v>185</v>
      </c>
      <c r="H600" s="169" t="s">
        <v>2995</v>
      </c>
      <c r="I600" s="171" t="s">
        <v>3592</v>
      </c>
      <c r="J600" s="87" t="s">
        <v>30</v>
      </c>
      <c r="K600" s="170"/>
      <c r="L600" s="170"/>
      <c r="M600" s="169" t="s">
        <v>188</v>
      </c>
      <c r="N600" s="169" t="s">
        <v>4075</v>
      </c>
      <c r="O600" s="170" t="s">
        <v>246</v>
      </c>
      <c r="P600" s="170" t="s">
        <v>246</v>
      </c>
      <c r="Q600" s="170"/>
      <c r="R600" s="170"/>
      <c r="S600" s="176">
        <v>43412</v>
      </c>
      <c r="T600" s="170"/>
      <c r="U600" s="170"/>
      <c r="V600" s="169">
        <v>1054.27</v>
      </c>
      <c r="W600" s="172"/>
      <c r="X600" s="169"/>
      <c r="Y600" s="173"/>
      <c r="Z600" s="172">
        <v>1054.27</v>
      </c>
      <c r="AA600" s="169" t="s">
        <v>39</v>
      </c>
      <c r="AB600" s="174"/>
    </row>
    <row r="601" spans="1:28" ht="15.75" customHeight="1" x14ac:dyDescent="0.2">
      <c r="A601" s="168"/>
      <c r="B601" s="169" t="s">
        <v>246</v>
      </c>
      <c r="C601" s="169" t="s">
        <v>1118</v>
      </c>
      <c r="D601" s="170" t="s">
        <v>1736</v>
      </c>
      <c r="E601" s="170" t="s">
        <v>2104</v>
      </c>
      <c r="F601" s="170"/>
      <c r="G601" s="170" t="s">
        <v>185</v>
      </c>
      <c r="H601" s="169" t="s">
        <v>2996</v>
      </c>
      <c r="I601" s="171" t="s">
        <v>3592</v>
      </c>
      <c r="J601" s="87" t="s">
        <v>30</v>
      </c>
      <c r="K601" s="170"/>
      <c r="L601" s="170"/>
      <c r="M601" s="169" t="s">
        <v>188</v>
      </c>
      <c r="N601" s="169" t="s">
        <v>3712</v>
      </c>
      <c r="O601" s="170" t="s">
        <v>246</v>
      </c>
      <c r="P601" s="170" t="s">
        <v>246</v>
      </c>
      <c r="Q601" s="170"/>
      <c r="R601" s="170"/>
      <c r="S601" s="176">
        <v>43419</v>
      </c>
      <c r="T601" s="170"/>
      <c r="U601" s="170"/>
      <c r="V601" s="169">
        <v>967.6</v>
      </c>
      <c r="W601" s="172"/>
      <c r="X601" s="169"/>
      <c r="Y601" s="173"/>
      <c r="Z601" s="172">
        <v>967.6</v>
      </c>
      <c r="AA601" s="169" t="s">
        <v>39</v>
      </c>
      <c r="AB601" s="174"/>
    </row>
    <row r="602" spans="1:28" ht="15.75" customHeight="1" x14ac:dyDescent="0.2">
      <c r="A602" s="168"/>
      <c r="B602" s="169" t="s">
        <v>408</v>
      </c>
      <c r="C602" s="169" t="s">
        <v>1119</v>
      </c>
      <c r="D602" s="170" t="s">
        <v>1736</v>
      </c>
      <c r="E602" s="170" t="s">
        <v>2106</v>
      </c>
      <c r="F602" s="170"/>
      <c r="G602" s="170" t="s">
        <v>185</v>
      </c>
      <c r="H602" s="169" t="s">
        <v>2997</v>
      </c>
      <c r="I602" s="171" t="s">
        <v>3592</v>
      </c>
      <c r="J602" s="87" t="s">
        <v>30</v>
      </c>
      <c r="K602" s="170"/>
      <c r="L602" s="170"/>
      <c r="M602" s="169" t="s">
        <v>184</v>
      </c>
      <c r="N602" s="169" t="s">
        <v>3787</v>
      </c>
      <c r="O602" s="170" t="s">
        <v>246</v>
      </c>
      <c r="P602" s="170" t="s">
        <v>246</v>
      </c>
      <c r="Q602" s="170"/>
      <c r="R602" s="170"/>
      <c r="S602" s="176">
        <v>43426</v>
      </c>
      <c r="T602" s="170"/>
      <c r="U602" s="170"/>
      <c r="V602" s="169">
        <v>1240.69</v>
      </c>
      <c r="W602" s="172"/>
      <c r="X602" s="169"/>
      <c r="Y602" s="173"/>
      <c r="Z602" s="172">
        <v>1240.69</v>
      </c>
      <c r="AA602" s="169" t="s">
        <v>39</v>
      </c>
      <c r="AB602" s="174"/>
    </row>
    <row r="603" spans="1:28" ht="15.75" customHeight="1" x14ac:dyDescent="0.2">
      <c r="A603" s="168"/>
      <c r="B603" s="169" t="s">
        <v>246</v>
      </c>
      <c r="C603" s="169" t="s">
        <v>1120</v>
      </c>
      <c r="D603" s="170" t="s">
        <v>1736</v>
      </c>
      <c r="E603" s="170" t="s">
        <v>2102</v>
      </c>
      <c r="F603" s="170"/>
      <c r="G603" s="170" t="s">
        <v>185</v>
      </c>
      <c r="H603" s="169" t="s">
        <v>2998</v>
      </c>
      <c r="I603" s="171" t="s">
        <v>3592</v>
      </c>
      <c r="J603" s="87" t="s">
        <v>30</v>
      </c>
      <c r="K603" s="170"/>
      <c r="L603" s="170"/>
      <c r="M603" s="169" t="s">
        <v>188</v>
      </c>
      <c r="N603" s="169" t="s">
        <v>3937</v>
      </c>
      <c r="O603" s="170" t="s">
        <v>246</v>
      </c>
      <c r="P603" s="170" t="s">
        <v>246</v>
      </c>
      <c r="Q603" s="170"/>
      <c r="R603" s="170"/>
      <c r="S603" s="176">
        <v>43440</v>
      </c>
      <c r="T603" s="170"/>
      <c r="U603" s="170"/>
      <c r="V603" s="169">
        <v>1264.94</v>
      </c>
      <c r="W603" s="172"/>
      <c r="X603" s="169"/>
      <c r="Y603" s="173"/>
      <c r="Z603" s="172">
        <v>1264.94</v>
      </c>
      <c r="AA603" s="169" t="s">
        <v>39</v>
      </c>
      <c r="AB603" s="174"/>
    </row>
    <row r="604" spans="1:28" ht="15.75" customHeight="1" x14ac:dyDescent="0.2">
      <c r="A604" s="168"/>
      <c r="B604" s="169" t="s">
        <v>246</v>
      </c>
      <c r="C604" s="169" t="s">
        <v>1121</v>
      </c>
      <c r="D604" s="170" t="s">
        <v>1736</v>
      </c>
      <c r="E604" s="170" t="s">
        <v>2099</v>
      </c>
      <c r="F604" s="170"/>
      <c r="G604" s="170" t="s">
        <v>185</v>
      </c>
      <c r="H604" s="169" t="s">
        <v>2999</v>
      </c>
      <c r="I604" s="171" t="s">
        <v>246</v>
      </c>
      <c r="J604" s="87" t="s">
        <v>30</v>
      </c>
      <c r="K604" s="170"/>
      <c r="L604" s="170"/>
      <c r="M604" s="169" t="s">
        <v>188</v>
      </c>
      <c r="N604" s="169" t="s">
        <v>3831</v>
      </c>
      <c r="O604" s="170" t="s">
        <v>246</v>
      </c>
      <c r="P604" s="170" t="s">
        <v>246</v>
      </c>
      <c r="Q604" s="170"/>
      <c r="R604" s="170"/>
      <c r="S604" s="176">
        <v>43475</v>
      </c>
      <c r="T604" s="170"/>
      <c r="U604" s="170"/>
      <c r="V604" s="169">
        <v>1144.48</v>
      </c>
      <c r="W604" s="172"/>
      <c r="X604" s="169"/>
      <c r="Y604" s="173"/>
      <c r="Z604" s="172">
        <v>1144.48</v>
      </c>
      <c r="AA604" s="169" t="s">
        <v>246</v>
      </c>
      <c r="AB604" s="174"/>
    </row>
    <row r="605" spans="1:28" ht="15.75" customHeight="1" x14ac:dyDescent="0.2">
      <c r="A605" s="168"/>
      <c r="B605" s="169" t="s">
        <v>246</v>
      </c>
      <c r="C605" s="169" t="s">
        <v>1122</v>
      </c>
      <c r="D605" s="170" t="s">
        <v>1736</v>
      </c>
      <c r="E605" s="170" t="s">
        <v>2103</v>
      </c>
      <c r="F605" s="170"/>
      <c r="G605" s="170" t="s">
        <v>185</v>
      </c>
      <c r="H605" s="169" t="s">
        <v>3000</v>
      </c>
      <c r="I605" s="171" t="s">
        <v>3593</v>
      </c>
      <c r="J605" s="87" t="s">
        <v>30</v>
      </c>
      <c r="K605" s="170"/>
      <c r="L605" s="170"/>
      <c r="M605" s="169" t="s">
        <v>188</v>
      </c>
      <c r="N605" s="169" t="s">
        <v>4076</v>
      </c>
      <c r="O605" s="170" t="s">
        <v>246</v>
      </c>
      <c r="P605" s="170" t="s">
        <v>246</v>
      </c>
      <c r="Q605" s="170"/>
      <c r="R605" s="170"/>
      <c r="S605" s="176">
        <v>43496</v>
      </c>
      <c r="T605" s="170"/>
      <c r="U605" s="170"/>
      <c r="V605" s="169">
        <v>1067.78</v>
      </c>
      <c r="W605" s="172"/>
      <c r="X605" s="169"/>
      <c r="Y605" s="173"/>
      <c r="Z605" s="172">
        <v>1067.78</v>
      </c>
      <c r="AA605" s="169" t="s">
        <v>39</v>
      </c>
      <c r="AB605" s="174"/>
    </row>
    <row r="606" spans="1:28" ht="15.75" customHeight="1" x14ac:dyDescent="0.2">
      <c r="A606" s="168"/>
      <c r="B606" s="169" t="s">
        <v>246</v>
      </c>
      <c r="C606" s="169" t="s">
        <v>1123</v>
      </c>
      <c r="D606" s="170" t="s">
        <v>1736</v>
      </c>
      <c r="E606" s="170" t="s">
        <v>2100</v>
      </c>
      <c r="F606" s="170"/>
      <c r="G606" s="170" t="s">
        <v>185</v>
      </c>
      <c r="H606" s="169" t="s">
        <v>3001</v>
      </c>
      <c r="I606" s="171" t="s">
        <v>3599</v>
      </c>
      <c r="J606" s="87" t="s">
        <v>30</v>
      </c>
      <c r="K606" s="170"/>
      <c r="L606" s="170"/>
      <c r="M606" s="169" t="s">
        <v>186</v>
      </c>
      <c r="N606" s="169" t="s">
        <v>3725</v>
      </c>
      <c r="O606" s="170" t="s">
        <v>246</v>
      </c>
      <c r="P606" s="170" t="s">
        <v>246</v>
      </c>
      <c r="Q606" s="170"/>
      <c r="R606" s="170"/>
      <c r="S606" s="176">
        <v>43503</v>
      </c>
      <c r="T606" s="170"/>
      <c r="U606" s="170"/>
      <c r="V606" s="169">
        <v>1117.6300000000001</v>
      </c>
      <c r="W606" s="172"/>
      <c r="X606" s="169"/>
      <c r="Y606" s="173"/>
      <c r="Z606" s="172">
        <v>1117.6300000000001</v>
      </c>
      <c r="AA606" s="169" t="s">
        <v>39</v>
      </c>
      <c r="AB606" s="174"/>
    </row>
    <row r="607" spans="1:28" ht="15.75" customHeight="1" x14ac:dyDescent="0.2">
      <c r="A607" s="168"/>
      <c r="B607" s="169" t="s">
        <v>246</v>
      </c>
      <c r="C607" s="169" t="s">
        <v>1124</v>
      </c>
      <c r="D607" s="170" t="s">
        <v>1736</v>
      </c>
      <c r="E607" s="170" t="s">
        <v>2109</v>
      </c>
      <c r="F607" s="170"/>
      <c r="G607" s="170" t="s">
        <v>185</v>
      </c>
      <c r="H607" s="169" t="s">
        <v>3002</v>
      </c>
      <c r="I607" s="171" t="s">
        <v>3613</v>
      </c>
      <c r="J607" s="87" t="s">
        <v>30</v>
      </c>
      <c r="K607" s="170"/>
      <c r="L607" s="170"/>
      <c r="M607" s="169" t="s">
        <v>32</v>
      </c>
      <c r="N607" s="169" t="s">
        <v>4077</v>
      </c>
      <c r="O607" s="170" t="s">
        <v>246</v>
      </c>
      <c r="P607" s="170" t="s">
        <v>246</v>
      </c>
      <c r="Q607" s="170"/>
      <c r="R607" s="170"/>
      <c r="S607" s="176">
        <v>43153</v>
      </c>
      <c r="T607" s="170"/>
      <c r="U607" s="170"/>
      <c r="V607" s="169">
        <v>290.52999999999997</v>
      </c>
      <c r="W607" s="172"/>
      <c r="X607" s="169"/>
      <c r="Y607" s="173"/>
      <c r="Z607" s="172">
        <v>290.52999999999997</v>
      </c>
      <c r="AA607" s="169" t="s">
        <v>39</v>
      </c>
      <c r="AB607" s="174"/>
    </row>
    <row r="608" spans="1:28" ht="15.75" customHeight="1" x14ac:dyDescent="0.2">
      <c r="A608" s="168"/>
      <c r="B608" s="169" t="s">
        <v>246</v>
      </c>
      <c r="C608" s="169" t="s">
        <v>1125</v>
      </c>
      <c r="D608" s="170" t="s">
        <v>1737</v>
      </c>
      <c r="E608" s="170" t="s">
        <v>2110</v>
      </c>
      <c r="F608" s="170"/>
      <c r="G608" s="170" t="s">
        <v>185</v>
      </c>
      <c r="H608" s="169" t="s">
        <v>3003</v>
      </c>
      <c r="I608" s="171" t="s">
        <v>3592</v>
      </c>
      <c r="J608" s="87" t="s">
        <v>30</v>
      </c>
      <c r="K608" s="170"/>
      <c r="L608" s="170"/>
      <c r="M608" s="169" t="s">
        <v>188</v>
      </c>
      <c r="N608" s="169" t="s">
        <v>4078</v>
      </c>
      <c r="O608" s="170" t="s">
        <v>246</v>
      </c>
      <c r="P608" s="170" t="s">
        <v>246</v>
      </c>
      <c r="Q608" s="170"/>
      <c r="R608" s="170"/>
      <c r="S608" s="176">
        <v>43426</v>
      </c>
      <c r="T608" s="170"/>
      <c r="U608" s="170"/>
      <c r="V608" s="169">
        <v>2034.03</v>
      </c>
      <c r="W608" s="172">
        <v>2641.9</v>
      </c>
      <c r="X608" s="169"/>
      <c r="Y608" s="173"/>
      <c r="Z608" s="172">
        <v>2034.03</v>
      </c>
      <c r="AA608" s="169" t="s">
        <v>39</v>
      </c>
      <c r="AB608" s="174"/>
    </row>
    <row r="609" spans="1:28" ht="15.75" customHeight="1" x14ac:dyDescent="0.2">
      <c r="A609" s="168"/>
      <c r="B609" s="169" t="s">
        <v>246</v>
      </c>
      <c r="C609" s="169" t="s">
        <v>1126</v>
      </c>
      <c r="D609" s="170" t="s">
        <v>1737</v>
      </c>
      <c r="E609" s="170" t="s">
        <v>2110</v>
      </c>
      <c r="F609" s="170"/>
      <c r="G609" s="170" t="s">
        <v>185</v>
      </c>
      <c r="H609" s="169" t="s">
        <v>3004</v>
      </c>
      <c r="I609" s="171" t="s">
        <v>3589</v>
      </c>
      <c r="J609" s="87" t="s">
        <v>30</v>
      </c>
      <c r="K609" s="170"/>
      <c r="L609" s="170"/>
      <c r="M609" s="169" t="s">
        <v>188</v>
      </c>
      <c r="N609" s="169" t="s">
        <v>4078</v>
      </c>
      <c r="O609" s="170" t="s">
        <v>246</v>
      </c>
      <c r="P609" s="170" t="s">
        <v>246</v>
      </c>
      <c r="Q609" s="170"/>
      <c r="R609" s="170"/>
      <c r="S609" s="176">
        <v>43475</v>
      </c>
      <c r="T609" s="170"/>
      <c r="U609" s="170"/>
      <c r="V609" s="169">
        <v>2080.25</v>
      </c>
      <c r="W609" s="172">
        <v>2675.95</v>
      </c>
      <c r="X609" s="169"/>
      <c r="Y609" s="173"/>
      <c r="Z609" s="172">
        <v>2080.25</v>
      </c>
      <c r="AA609" s="169" t="s">
        <v>39</v>
      </c>
      <c r="AB609" s="174"/>
    </row>
    <row r="610" spans="1:28" ht="15.75" customHeight="1" x14ac:dyDescent="0.2">
      <c r="A610" s="168"/>
      <c r="B610" s="169" t="s">
        <v>246</v>
      </c>
      <c r="C610" s="169" t="s">
        <v>1127</v>
      </c>
      <c r="D610" s="170" t="s">
        <v>1737</v>
      </c>
      <c r="E610" s="170" t="s">
        <v>2110</v>
      </c>
      <c r="F610" s="170"/>
      <c r="G610" s="170" t="s">
        <v>185</v>
      </c>
      <c r="H610" s="169" t="s">
        <v>3005</v>
      </c>
      <c r="I610" s="171" t="s">
        <v>246</v>
      </c>
      <c r="J610" s="87" t="s">
        <v>30</v>
      </c>
      <c r="K610" s="170"/>
      <c r="L610" s="170"/>
      <c r="M610" s="169" t="s">
        <v>188</v>
      </c>
      <c r="N610" s="169" t="s">
        <v>4079</v>
      </c>
      <c r="O610" s="170" t="s">
        <v>246</v>
      </c>
      <c r="P610" s="170" t="s">
        <v>246</v>
      </c>
      <c r="Q610" s="170"/>
      <c r="R610" s="170"/>
      <c r="S610" s="176">
        <v>43538</v>
      </c>
      <c r="T610" s="170"/>
      <c r="U610" s="170"/>
      <c r="V610" s="169">
        <v>2033.09</v>
      </c>
      <c r="W610" s="172">
        <v>2522.85</v>
      </c>
      <c r="X610" s="169"/>
      <c r="Y610" s="173"/>
      <c r="Z610" s="172">
        <v>2033.09</v>
      </c>
      <c r="AA610" s="169" t="s">
        <v>246</v>
      </c>
      <c r="AB610" s="174"/>
    </row>
    <row r="611" spans="1:28" ht="15.75" customHeight="1" x14ac:dyDescent="0.2">
      <c r="A611" s="168"/>
      <c r="B611" s="169" t="s">
        <v>246</v>
      </c>
      <c r="C611" s="169" t="s">
        <v>1128</v>
      </c>
      <c r="D611" s="170" t="s">
        <v>1738</v>
      </c>
      <c r="E611" s="170" t="s">
        <v>2111</v>
      </c>
      <c r="F611" s="170"/>
      <c r="G611" s="170" t="s">
        <v>185</v>
      </c>
      <c r="H611" s="169" t="s">
        <v>3006</v>
      </c>
      <c r="I611" s="171" t="s">
        <v>3584</v>
      </c>
      <c r="J611" s="87" t="s">
        <v>30</v>
      </c>
      <c r="K611" s="170"/>
      <c r="L611" s="170"/>
      <c r="M611" s="169" t="s">
        <v>32</v>
      </c>
      <c r="N611" s="169" t="s">
        <v>3959</v>
      </c>
      <c r="O611" s="170" t="s">
        <v>246</v>
      </c>
      <c r="P611" s="170" t="s">
        <v>246</v>
      </c>
      <c r="Q611" s="170"/>
      <c r="R611" s="170"/>
      <c r="S611" s="176">
        <v>43202</v>
      </c>
      <c r="T611" s="170"/>
      <c r="U611" s="170"/>
      <c r="V611" s="169">
        <v>900</v>
      </c>
      <c r="W611" s="172"/>
      <c r="X611" s="169"/>
      <c r="Y611" s="173"/>
      <c r="Z611" s="172">
        <v>900</v>
      </c>
      <c r="AA611" s="169" t="s">
        <v>39</v>
      </c>
      <c r="AB611" s="174"/>
    </row>
    <row r="612" spans="1:28" ht="15.75" customHeight="1" x14ac:dyDescent="0.2">
      <c r="A612" s="168"/>
      <c r="B612" s="169" t="s">
        <v>246</v>
      </c>
      <c r="C612" s="169" t="s">
        <v>1129</v>
      </c>
      <c r="D612" s="170" t="s">
        <v>1738</v>
      </c>
      <c r="E612" s="170" t="s">
        <v>2112</v>
      </c>
      <c r="F612" s="170"/>
      <c r="G612" s="170" t="s">
        <v>185</v>
      </c>
      <c r="H612" s="169" t="s">
        <v>3007</v>
      </c>
      <c r="I612" s="171" t="s">
        <v>3584</v>
      </c>
      <c r="J612" s="87" t="s">
        <v>30</v>
      </c>
      <c r="K612" s="170"/>
      <c r="L612" s="170"/>
      <c r="M612" s="169" t="s">
        <v>190</v>
      </c>
      <c r="N612" s="169" t="s">
        <v>4080</v>
      </c>
      <c r="O612" s="170" t="s">
        <v>246</v>
      </c>
      <c r="P612" s="170" t="s">
        <v>246</v>
      </c>
      <c r="Q612" s="170"/>
      <c r="R612" s="170"/>
      <c r="S612" s="176">
        <v>43206</v>
      </c>
      <c r="T612" s="170"/>
      <c r="U612" s="170"/>
      <c r="V612" s="169">
        <v>2208</v>
      </c>
      <c r="W612" s="172"/>
      <c r="X612" s="169"/>
      <c r="Y612" s="173"/>
      <c r="Z612" s="172">
        <v>2208</v>
      </c>
      <c r="AA612" s="169" t="s">
        <v>39</v>
      </c>
      <c r="AB612" s="174"/>
    </row>
    <row r="613" spans="1:28" ht="15.75" customHeight="1" x14ac:dyDescent="0.2">
      <c r="A613" s="168"/>
      <c r="B613" s="169"/>
      <c r="C613" s="169" t="s">
        <v>1130</v>
      </c>
      <c r="D613" s="170" t="s">
        <v>1738</v>
      </c>
      <c r="E613" s="170" t="s">
        <v>2113</v>
      </c>
      <c r="F613" s="170"/>
      <c r="G613" s="170" t="s">
        <v>185</v>
      </c>
      <c r="H613" s="169" t="s">
        <v>3008</v>
      </c>
      <c r="I613" s="171" t="s">
        <v>3587</v>
      </c>
      <c r="J613" s="87" t="s">
        <v>30</v>
      </c>
      <c r="K613" s="170"/>
      <c r="L613" s="170"/>
      <c r="M613" s="169" t="s">
        <v>184</v>
      </c>
      <c r="N613" s="169" t="s">
        <v>3760</v>
      </c>
      <c r="O613" s="170" t="s">
        <v>246</v>
      </c>
      <c r="P613" s="170" t="s">
        <v>246</v>
      </c>
      <c r="Q613" s="170"/>
      <c r="R613" s="170"/>
      <c r="S613" s="176">
        <v>43213</v>
      </c>
      <c r="T613" s="170"/>
      <c r="U613" s="170"/>
      <c r="V613" s="169">
        <v>3000</v>
      </c>
      <c r="W613" s="172"/>
      <c r="X613" s="169"/>
      <c r="Y613" s="173"/>
      <c r="Z613" s="172">
        <v>3000</v>
      </c>
      <c r="AA613" s="169" t="s">
        <v>39</v>
      </c>
      <c r="AB613" s="174"/>
    </row>
    <row r="614" spans="1:28" ht="15.75" customHeight="1" x14ac:dyDescent="0.2">
      <c r="A614" s="168"/>
      <c r="B614" s="169" t="s">
        <v>246</v>
      </c>
      <c r="C614" s="169" t="s">
        <v>1131</v>
      </c>
      <c r="D614" s="170" t="s">
        <v>1738</v>
      </c>
      <c r="E614" s="170" t="s">
        <v>2114</v>
      </c>
      <c r="F614" s="170"/>
      <c r="G614" s="170" t="s">
        <v>185</v>
      </c>
      <c r="H614" s="169" t="s">
        <v>3009</v>
      </c>
      <c r="I614" s="171" t="s">
        <v>3584</v>
      </c>
      <c r="J614" s="87" t="s">
        <v>30</v>
      </c>
      <c r="K614" s="170"/>
      <c r="L614" s="170"/>
      <c r="M614" s="169" t="s">
        <v>188</v>
      </c>
      <c r="N614" s="169" t="s">
        <v>4081</v>
      </c>
      <c r="O614" s="170" t="s">
        <v>246</v>
      </c>
      <c r="P614" s="170" t="s">
        <v>246</v>
      </c>
      <c r="Q614" s="170"/>
      <c r="R614" s="170"/>
      <c r="S614" s="176">
        <v>43216</v>
      </c>
      <c r="T614" s="170"/>
      <c r="U614" s="170"/>
      <c r="V614" s="169">
        <v>1398</v>
      </c>
      <c r="W614" s="172"/>
      <c r="X614" s="169"/>
      <c r="Y614" s="173"/>
      <c r="Z614" s="172">
        <v>1398</v>
      </c>
      <c r="AA614" s="169" t="s">
        <v>39</v>
      </c>
      <c r="AB614" s="174"/>
    </row>
    <row r="615" spans="1:28" ht="15.75" customHeight="1" x14ac:dyDescent="0.2">
      <c r="A615" s="168"/>
      <c r="B615" s="169" t="s">
        <v>246</v>
      </c>
      <c r="C615" s="169" t="s">
        <v>1132</v>
      </c>
      <c r="D615" s="170" t="s">
        <v>1738</v>
      </c>
      <c r="E615" s="170" t="s">
        <v>2114</v>
      </c>
      <c r="F615" s="170"/>
      <c r="G615" s="170" t="s">
        <v>185</v>
      </c>
      <c r="H615" s="169" t="s">
        <v>3010</v>
      </c>
      <c r="I615" s="171" t="s">
        <v>3584</v>
      </c>
      <c r="J615" s="87" t="s">
        <v>30</v>
      </c>
      <c r="K615" s="170"/>
      <c r="L615" s="170"/>
      <c r="M615" s="169" t="s">
        <v>190</v>
      </c>
      <c r="N615" s="169" t="s">
        <v>4082</v>
      </c>
      <c r="O615" s="170" t="s">
        <v>246</v>
      </c>
      <c r="P615" s="170" t="s">
        <v>246</v>
      </c>
      <c r="Q615" s="170"/>
      <c r="R615" s="170"/>
      <c r="S615" s="176">
        <v>43220</v>
      </c>
      <c r="T615" s="170"/>
      <c r="U615" s="170"/>
      <c r="V615" s="169">
        <v>1398</v>
      </c>
      <c r="W615" s="172"/>
      <c r="X615" s="169"/>
      <c r="Y615" s="173"/>
      <c r="Z615" s="172">
        <v>1398</v>
      </c>
      <c r="AA615" s="169" t="s">
        <v>39</v>
      </c>
      <c r="AB615" s="174"/>
    </row>
    <row r="616" spans="1:28" ht="15.75" customHeight="1" x14ac:dyDescent="0.2">
      <c r="A616" s="168"/>
      <c r="B616" s="169" t="s">
        <v>246</v>
      </c>
      <c r="C616" s="169" t="s">
        <v>1133</v>
      </c>
      <c r="D616" s="170" t="s">
        <v>1738</v>
      </c>
      <c r="E616" s="170" t="s">
        <v>2115</v>
      </c>
      <c r="F616" s="170"/>
      <c r="G616" s="170" t="s">
        <v>185</v>
      </c>
      <c r="H616" s="169" t="s">
        <v>3011</v>
      </c>
      <c r="I616" s="171" t="s">
        <v>3589</v>
      </c>
      <c r="J616" s="87" t="s">
        <v>30</v>
      </c>
      <c r="K616" s="170"/>
      <c r="L616" s="170"/>
      <c r="M616" s="169" t="s">
        <v>188</v>
      </c>
      <c r="N616" s="169" t="s">
        <v>3686</v>
      </c>
      <c r="O616" s="170" t="s">
        <v>246</v>
      </c>
      <c r="P616" s="170" t="s">
        <v>246</v>
      </c>
      <c r="Q616" s="170"/>
      <c r="R616" s="170"/>
      <c r="S616" s="176">
        <v>43230</v>
      </c>
      <c r="T616" s="170"/>
      <c r="U616" s="170"/>
      <c r="V616" s="169">
        <v>1332</v>
      </c>
      <c r="W616" s="172"/>
      <c r="X616" s="169"/>
      <c r="Y616" s="173"/>
      <c r="Z616" s="172">
        <v>1332</v>
      </c>
      <c r="AA616" s="169" t="s">
        <v>39</v>
      </c>
      <c r="AB616" s="174"/>
    </row>
    <row r="617" spans="1:28" ht="15.75" customHeight="1" x14ac:dyDescent="0.2">
      <c r="A617" s="168"/>
      <c r="B617" s="169" t="s">
        <v>409</v>
      </c>
      <c r="C617" s="169" t="s">
        <v>1134</v>
      </c>
      <c r="D617" s="170" t="s">
        <v>1738</v>
      </c>
      <c r="E617" s="170" t="s">
        <v>2116</v>
      </c>
      <c r="F617" s="170"/>
      <c r="G617" s="170" t="s">
        <v>185</v>
      </c>
      <c r="H617" s="169" t="s">
        <v>3012</v>
      </c>
      <c r="I617" s="171" t="s">
        <v>3587</v>
      </c>
      <c r="J617" s="87" t="s">
        <v>30</v>
      </c>
      <c r="K617" s="170" t="s">
        <v>31</v>
      </c>
      <c r="L617" s="170"/>
      <c r="M617" s="169" t="s">
        <v>184</v>
      </c>
      <c r="N617" s="169" t="s">
        <v>3657</v>
      </c>
      <c r="O617" s="170" t="s">
        <v>37</v>
      </c>
      <c r="P617" s="170" t="s">
        <v>4476</v>
      </c>
      <c r="Q617" s="170"/>
      <c r="R617" s="170"/>
      <c r="S617" s="176">
        <v>43237</v>
      </c>
      <c r="T617" s="170"/>
      <c r="U617" s="170"/>
      <c r="V617" s="169">
        <v>3960</v>
      </c>
      <c r="W617" s="172"/>
      <c r="X617" s="169"/>
      <c r="Y617" s="173">
        <v>1980</v>
      </c>
      <c r="Z617" s="172">
        <v>1980</v>
      </c>
      <c r="AA617" s="169" t="s">
        <v>39</v>
      </c>
      <c r="AB617" s="174"/>
    </row>
    <row r="618" spans="1:28" ht="15.75" customHeight="1" x14ac:dyDescent="0.2">
      <c r="A618" s="168"/>
      <c r="B618" s="169" t="s">
        <v>410</v>
      </c>
      <c r="C618" s="169" t="s">
        <v>1135</v>
      </c>
      <c r="D618" s="170" t="s">
        <v>1738</v>
      </c>
      <c r="E618" s="170" t="s">
        <v>2114</v>
      </c>
      <c r="F618" s="170"/>
      <c r="G618" s="170" t="s">
        <v>185</v>
      </c>
      <c r="H618" s="169" t="s">
        <v>3013</v>
      </c>
      <c r="I618" s="171" t="s">
        <v>3587</v>
      </c>
      <c r="J618" s="87" t="s">
        <v>30</v>
      </c>
      <c r="K618" s="170"/>
      <c r="L618" s="170"/>
      <c r="M618" s="169" t="s">
        <v>184</v>
      </c>
      <c r="N618" s="169" t="s">
        <v>4083</v>
      </c>
      <c r="O618" s="170" t="s">
        <v>246</v>
      </c>
      <c r="P618" s="170" t="s">
        <v>246</v>
      </c>
      <c r="Q618" s="170"/>
      <c r="R618" s="170"/>
      <c r="S618" s="176">
        <v>43244</v>
      </c>
      <c r="T618" s="170"/>
      <c r="U618" s="170"/>
      <c r="V618" s="169">
        <v>1398</v>
      </c>
      <c r="W618" s="172"/>
      <c r="X618" s="169"/>
      <c r="Y618" s="173"/>
      <c r="Z618" s="172">
        <v>1398</v>
      </c>
      <c r="AA618" s="169" t="s">
        <v>39</v>
      </c>
      <c r="AB618" s="174"/>
    </row>
    <row r="619" spans="1:28" ht="15.75" customHeight="1" x14ac:dyDescent="0.2">
      <c r="A619" s="168"/>
      <c r="B619" s="169" t="s">
        <v>246</v>
      </c>
      <c r="C619" s="169" t="s">
        <v>1136</v>
      </c>
      <c r="D619" s="170" t="s">
        <v>1738</v>
      </c>
      <c r="E619" s="170" t="s">
        <v>2117</v>
      </c>
      <c r="F619" s="170"/>
      <c r="G619" s="170" t="s">
        <v>185</v>
      </c>
      <c r="H619" s="169" t="s">
        <v>3014</v>
      </c>
      <c r="I619" s="171" t="s">
        <v>3588</v>
      </c>
      <c r="J619" s="87" t="s">
        <v>30</v>
      </c>
      <c r="K619" s="170"/>
      <c r="L619" s="170"/>
      <c r="M619" s="169" t="s">
        <v>188</v>
      </c>
      <c r="N619" s="169" t="s">
        <v>4048</v>
      </c>
      <c r="O619" s="170" t="s">
        <v>246</v>
      </c>
      <c r="P619" s="170" t="s">
        <v>246</v>
      </c>
      <c r="Q619" s="170"/>
      <c r="R619" s="170"/>
      <c r="S619" s="176">
        <v>43255</v>
      </c>
      <c r="T619" s="170"/>
      <c r="U619" s="170"/>
      <c r="V619" s="169">
        <v>2604</v>
      </c>
      <c r="W619" s="172"/>
      <c r="X619" s="169"/>
      <c r="Y619" s="173"/>
      <c r="Z619" s="172">
        <v>2604</v>
      </c>
      <c r="AA619" s="169" t="s">
        <v>39</v>
      </c>
      <c r="AB619" s="174"/>
    </row>
    <row r="620" spans="1:28" ht="15.75" customHeight="1" x14ac:dyDescent="0.2">
      <c r="A620" s="168"/>
      <c r="B620" s="169" t="s">
        <v>411</v>
      </c>
      <c r="C620" s="169" t="s">
        <v>1137</v>
      </c>
      <c r="D620" s="170" t="s">
        <v>1738</v>
      </c>
      <c r="E620" s="170" t="s">
        <v>2114</v>
      </c>
      <c r="F620" s="170"/>
      <c r="G620" s="170" t="s">
        <v>185</v>
      </c>
      <c r="H620" s="169" t="s">
        <v>3015</v>
      </c>
      <c r="I620" s="171" t="s">
        <v>3587</v>
      </c>
      <c r="J620" s="87" t="s">
        <v>30</v>
      </c>
      <c r="K620" s="170" t="s">
        <v>31</v>
      </c>
      <c r="L620" s="170"/>
      <c r="M620" s="169" t="s">
        <v>188</v>
      </c>
      <c r="N620" s="169" t="s">
        <v>3778</v>
      </c>
      <c r="O620" s="170" t="s">
        <v>37</v>
      </c>
      <c r="P620" s="170" t="s">
        <v>4477</v>
      </c>
      <c r="Q620" s="170"/>
      <c r="R620" s="170"/>
      <c r="S620" s="176">
        <v>43255</v>
      </c>
      <c r="T620" s="170"/>
      <c r="U620" s="170"/>
      <c r="V620" s="169">
        <v>1398</v>
      </c>
      <c r="W620" s="172"/>
      <c r="X620" s="169"/>
      <c r="Y620" s="173">
        <v>699</v>
      </c>
      <c r="Z620" s="172">
        <v>699</v>
      </c>
      <c r="AA620" s="169" t="s">
        <v>39</v>
      </c>
      <c r="AB620" s="174"/>
    </row>
    <row r="621" spans="1:28" ht="15.75" customHeight="1" x14ac:dyDescent="0.2">
      <c r="A621" s="168"/>
      <c r="B621" s="169" t="s">
        <v>412</v>
      </c>
      <c r="C621" s="169" t="s">
        <v>1138</v>
      </c>
      <c r="D621" s="170" t="s">
        <v>1738</v>
      </c>
      <c r="E621" s="170" t="s">
        <v>2114</v>
      </c>
      <c r="F621" s="170"/>
      <c r="G621" s="170" t="s">
        <v>185</v>
      </c>
      <c r="H621" s="169" t="s">
        <v>3016</v>
      </c>
      <c r="I621" s="171" t="s">
        <v>3588</v>
      </c>
      <c r="J621" s="87" t="s">
        <v>30</v>
      </c>
      <c r="K621" s="170"/>
      <c r="L621" s="170"/>
      <c r="M621" s="169" t="s">
        <v>184</v>
      </c>
      <c r="N621" s="169" t="s">
        <v>3731</v>
      </c>
      <c r="O621" s="170" t="s">
        <v>246</v>
      </c>
      <c r="P621" s="170" t="s">
        <v>246</v>
      </c>
      <c r="Q621" s="170"/>
      <c r="R621" s="170"/>
      <c r="S621" s="176">
        <v>43258</v>
      </c>
      <c r="T621" s="170"/>
      <c r="U621" s="170"/>
      <c r="V621" s="169">
        <v>1398</v>
      </c>
      <c r="W621" s="172"/>
      <c r="X621" s="169"/>
      <c r="Y621" s="173"/>
      <c r="Z621" s="172">
        <v>1398</v>
      </c>
      <c r="AA621" s="169" t="s">
        <v>39</v>
      </c>
      <c r="AB621" s="174"/>
    </row>
    <row r="622" spans="1:28" ht="15.75" customHeight="1" x14ac:dyDescent="0.2">
      <c r="A622" s="168"/>
      <c r="B622" s="169" t="s">
        <v>413</v>
      </c>
      <c r="C622" s="169" t="s">
        <v>1139</v>
      </c>
      <c r="D622" s="170" t="s">
        <v>1738</v>
      </c>
      <c r="E622" s="170" t="s">
        <v>2118</v>
      </c>
      <c r="F622" s="170"/>
      <c r="G622" s="170" t="s">
        <v>185</v>
      </c>
      <c r="H622" s="169" t="s">
        <v>3017</v>
      </c>
      <c r="I622" s="171" t="s">
        <v>3580</v>
      </c>
      <c r="J622" s="87" t="s">
        <v>30</v>
      </c>
      <c r="K622" s="170"/>
      <c r="L622" s="170"/>
      <c r="M622" s="169" t="s">
        <v>184</v>
      </c>
      <c r="N622" s="169" t="s">
        <v>4084</v>
      </c>
      <c r="O622" s="170" t="s">
        <v>246</v>
      </c>
      <c r="P622" s="170" t="s">
        <v>246</v>
      </c>
      <c r="Q622" s="170"/>
      <c r="R622" s="170"/>
      <c r="S622" s="176">
        <v>43262</v>
      </c>
      <c r="T622" s="170"/>
      <c r="U622" s="170"/>
      <c r="V622" s="169">
        <v>3024</v>
      </c>
      <c r="W622" s="172"/>
      <c r="X622" s="169"/>
      <c r="Y622" s="173"/>
      <c r="Z622" s="172">
        <v>3024</v>
      </c>
      <c r="AA622" s="169" t="s">
        <v>39</v>
      </c>
      <c r="AB622" s="174"/>
    </row>
    <row r="623" spans="1:28" ht="15.75" customHeight="1" x14ac:dyDescent="0.2">
      <c r="A623" s="168"/>
      <c r="B623" s="169" t="s">
        <v>414</v>
      </c>
      <c r="C623" s="169" t="s">
        <v>1140</v>
      </c>
      <c r="D623" s="170" t="s">
        <v>1738</v>
      </c>
      <c r="E623" s="170" t="s">
        <v>2112</v>
      </c>
      <c r="F623" s="170"/>
      <c r="G623" s="170" t="s">
        <v>185</v>
      </c>
      <c r="H623" s="169" t="s">
        <v>3018</v>
      </c>
      <c r="I623" s="171" t="s">
        <v>3588</v>
      </c>
      <c r="J623" s="87" t="s">
        <v>30</v>
      </c>
      <c r="K623" s="170" t="s">
        <v>31</v>
      </c>
      <c r="L623" s="170"/>
      <c r="M623" s="169" t="s">
        <v>190</v>
      </c>
      <c r="N623" s="169" t="s">
        <v>4085</v>
      </c>
      <c r="O623" s="170" t="s">
        <v>37</v>
      </c>
      <c r="P623" s="170" t="s">
        <v>4478</v>
      </c>
      <c r="Q623" s="170"/>
      <c r="R623" s="170"/>
      <c r="S623" s="176">
        <v>43265</v>
      </c>
      <c r="T623" s="170"/>
      <c r="U623" s="170"/>
      <c r="V623" s="169">
        <v>2208</v>
      </c>
      <c r="W623" s="172"/>
      <c r="X623" s="169"/>
      <c r="Y623" s="173">
        <v>1104</v>
      </c>
      <c r="Z623" s="172">
        <v>1104</v>
      </c>
      <c r="AA623" s="169" t="s">
        <v>39</v>
      </c>
      <c r="AB623" s="174"/>
    </row>
    <row r="624" spans="1:28" ht="15.75" customHeight="1" x14ac:dyDescent="0.2">
      <c r="A624" s="168"/>
      <c r="B624" s="169" t="s">
        <v>415</v>
      </c>
      <c r="C624" s="169" t="s">
        <v>1141</v>
      </c>
      <c r="D624" s="170" t="s">
        <v>1738</v>
      </c>
      <c r="E624" s="170" t="s">
        <v>2119</v>
      </c>
      <c r="F624" s="170"/>
      <c r="G624" s="170" t="s">
        <v>185</v>
      </c>
      <c r="H624" s="169" t="s">
        <v>3019</v>
      </c>
      <c r="I624" s="171" t="s">
        <v>3588</v>
      </c>
      <c r="J624" s="87" t="s">
        <v>30</v>
      </c>
      <c r="K624" s="170"/>
      <c r="L624" s="170"/>
      <c r="M624" s="169" t="s">
        <v>3633</v>
      </c>
      <c r="N624" s="169" t="s">
        <v>4086</v>
      </c>
      <c r="O624" s="170" t="s">
        <v>246</v>
      </c>
      <c r="P624" s="170" t="s">
        <v>246</v>
      </c>
      <c r="Q624" s="170"/>
      <c r="R624" s="170"/>
      <c r="S624" s="176">
        <v>43269</v>
      </c>
      <c r="T624" s="170"/>
      <c r="U624" s="170"/>
      <c r="V624" s="169">
        <v>2640</v>
      </c>
      <c r="W624" s="172"/>
      <c r="X624" s="169"/>
      <c r="Y624" s="173"/>
      <c r="Z624" s="172">
        <v>2640</v>
      </c>
      <c r="AA624" s="169" t="s">
        <v>39</v>
      </c>
      <c r="AB624" s="174"/>
    </row>
    <row r="625" spans="1:28" ht="15.75" customHeight="1" x14ac:dyDescent="0.2">
      <c r="A625" s="168"/>
      <c r="B625" s="169" t="s">
        <v>416</v>
      </c>
      <c r="C625" s="169" t="s">
        <v>1142</v>
      </c>
      <c r="D625" s="170" t="s">
        <v>1738</v>
      </c>
      <c r="E625" s="170" t="s">
        <v>2114</v>
      </c>
      <c r="F625" s="170"/>
      <c r="G625" s="170" t="s">
        <v>185</v>
      </c>
      <c r="H625" s="169" t="s">
        <v>3020</v>
      </c>
      <c r="I625" s="171" t="s">
        <v>3588</v>
      </c>
      <c r="J625" s="87" t="s">
        <v>30</v>
      </c>
      <c r="K625" s="170"/>
      <c r="L625" s="170"/>
      <c r="M625" s="169" t="s">
        <v>184</v>
      </c>
      <c r="N625" s="169" t="s">
        <v>4087</v>
      </c>
      <c r="O625" s="170" t="s">
        <v>246</v>
      </c>
      <c r="P625" s="170" t="s">
        <v>246</v>
      </c>
      <c r="Q625" s="170"/>
      <c r="R625" s="170"/>
      <c r="S625" s="176">
        <v>43276</v>
      </c>
      <c r="T625" s="170"/>
      <c r="U625" s="170"/>
      <c r="V625" s="169">
        <v>1398</v>
      </c>
      <c r="W625" s="172"/>
      <c r="X625" s="169"/>
      <c r="Y625" s="173"/>
      <c r="Z625" s="172">
        <v>1398</v>
      </c>
      <c r="AA625" s="169" t="s">
        <v>39</v>
      </c>
      <c r="AB625" s="174"/>
    </row>
    <row r="626" spans="1:28" ht="15.75" customHeight="1" x14ac:dyDescent="0.2">
      <c r="A626" s="168"/>
      <c r="B626" s="169" t="s">
        <v>246</v>
      </c>
      <c r="C626" s="169" t="s">
        <v>1143</v>
      </c>
      <c r="D626" s="170" t="s">
        <v>1738</v>
      </c>
      <c r="E626" s="170" t="s">
        <v>2111</v>
      </c>
      <c r="F626" s="170"/>
      <c r="G626" s="170" t="s">
        <v>185</v>
      </c>
      <c r="H626" s="169" t="s">
        <v>3021</v>
      </c>
      <c r="I626" s="171" t="s">
        <v>3588</v>
      </c>
      <c r="J626" s="87" t="s">
        <v>30</v>
      </c>
      <c r="K626" s="170"/>
      <c r="L626" s="170"/>
      <c r="M626" s="169" t="s">
        <v>188</v>
      </c>
      <c r="N626" s="169" t="s">
        <v>3712</v>
      </c>
      <c r="O626" s="170" t="s">
        <v>246</v>
      </c>
      <c r="P626" s="170" t="s">
        <v>246</v>
      </c>
      <c r="Q626" s="170"/>
      <c r="R626" s="170"/>
      <c r="S626" s="176">
        <v>43276</v>
      </c>
      <c r="T626" s="170"/>
      <c r="U626" s="170"/>
      <c r="V626" s="169">
        <v>450</v>
      </c>
      <c r="W626" s="172"/>
      <c r="X626" s="169"/>
      <c r="Y626" s="173"/>
      <c r="Z626" s="172">
        <v>450</v>
      </c>
      <c r="AA626" s="169" t="s">
        <v>39</v>
      </c>
      <c r="AB626" s="174"/>
    </row>
    <row r="627" spans="1:28" ht="15.75" customHeight="1" x14ac:dyDescent="0.2">
      <c r="A627" s="168"/>
      <c r="B627" s="169" t="s">
        <v>417</v>
      </c>
      <c r="C627" s="169" t="s">
        <v>1144</v>
      </c>
      <c r="D627" s="170" t="s">
        <v>1738</v>
      </c>
      <c r="E627" s="170" t="s">
        <v>2118</v>
      </c>
      <c r="F627" s="170"/>
      <c r="G627" s="170" t="s">
        <v>185</v>
      </c>
      <c r="H627" s="169" t="s">
        <v>3022</v>
      </c>
      <c r="I627" s="171" t="s">
        <v>3580</v>
      </c>
      <c r="J627" s="87" t="s">
        <v>30</v>
      </c>
      <c r="K627" s="170"/>
      <c r="L627" s="170"/>
      <c r="M627" s="169" t="s">
        <v>184</v>
      </c>
      <c r="N627" s="169" t="s">
        <v>3786</v>
      </c>
      <c r="O627" s="170" t="s">
        <v>246</v>
      </c>
      <c r="P627" s="170" t="s">
        <v>246</v>
      </c>
      <c r="Q627" s="170"/>
      <c r="R627" s="170"/>
      <c r="S627" s="176">
        <v>43283</v>
      </c>
      <c r="T627" s="170"/>
      <c r="U627" s="170"/>
      <c r="V627" s="169">
        <v>3024</v>
      </c>
      <c r="W627" s="172"/>
      <c r="X627" s="169"/>
      <c r="Y627" s="173"/>
      <c r="Z627" s="172">
        <v>3024</v>
      </c>
      <c r="AA627" s="169" t="s">
        <v>39</v>
      </c>
      <c r="AB627" s="174"/>
    </row>
    <row r="628" spans="1:28" ht="15.75" customHeight="1" x14ac:dyDescent="0.2">
      <c r="A628" s="168"/>
      <c r="B628" s="169" t="s">
        <v>418</v>
      </c>
      <c r="C628" s="169" t="s">
        <v>1145</v>
      </c>
      <c r="D628" s="170" t="s">
        <v>1738</v>
      </c>
      <c r="E628" s="170" t="s">
        <v>2114</v>
      </c>
      <c r="F628" s="170"/>
      <c r="G628" s="170" t="s">
        <v>185</v>
      </c>
      <c r="H628" s="169" t="s">
        <v>3023</v>
      </c>
      <c r="I628" s="171" t="s">
        <v>3588</v>
      </c>
      <c r="J628" s="87" t="s">
        <v>30</v>
      </c>
      <c r="K628" s="170"/>
      <c r="L628" s="170"/>
      <c r="M628" s="169" t="s">
        <v>184</v>
      </c>
      <c r="N628" s="169" t="s">
        <v>4088</v>
      </c>
      <c r="O628" s="170" t="s">
        <v>246</v>
      </c>
      <c r="P628" s="170" t="s">
        <v>246</v>
      </c>
      <c r="Q628" s="170"/>
      <c r="R628" s="170"/>
      <c r="S628" s="176">
        <v>43286</v>
      </c>
      <c r="T628" s="170"/>
      <c r="U628" s="170"/>
      <c r="V628" s="169">
        <v>1398</v>
      </c>
      <c r="W628" s="172"/>
      <c r="X628" s="169"/>
      <c r="Y628" s="173"/>
      <c r="Z628" s="172">
        <v>1398</v>
      </c>
      <c r="AA628" s="169" t="s">
        <v>39</v>
      </c>
      <c r="AB628" s="174"/>
    </row>
    <row r="629" spans="1:28" ht="15.75" customHeight="1" x14ac:dyDescent="0.2">
      <c r="A629" s="168"/>
      <c r="B629" s="169" t="s">
        <v>246</v>
      </c>
      <c r="C629" s="169" t="s">
        <v>1146</v>
      </c>
      <c r="D629" s="170" t="s">
        <v>1738</v>
      </c>
      <c r="E629" s="170" t="s">
        <v>2114</v>
      </c>
      <c r="F629" s="170"/>
      <c r="G629" s="170" t="s">
        <v>185</v>
      </c>
      <c r="H629" s="169" t="s">
        <v>3024</v>
      </c>
      <c r="I629" s="171" t="s">
        <v>3589</v>
      </c>
      <c r="J629" s="87" t="s">
        <v>30</v>
      </c>
      <c r="K629" s="170"/>
      <c r="L629" s="170"/>
      <c r="M629" s="169" t="s">
        <v>186</v>
      </c>
      <c r="N629" s="169" t="s">
        <v>4056</v>
      </c>
      <c r="O629" s="170" t="s">
        <v>246</v>
      </c>
      <c r="P629" s="170" t="s">
        <v>246</v>
      </c>
      <c r="Q629" s="170"/>
      <c r="R629" s="170"/>
      <c r="S629" s="176">
        <v>43290</v>
      </c>
      <c r="T629" s="170"/>
      <c r="U629" s="170"/>
      <c r="V629" s="169">
        <v>1398</v>
      </c>
      <c r="W629" s="172"/>
      <c r="X629" s="169"/>
      <c r="Y629" s="173"/>
      <c r="Z629" s="172">
        <v>1398</v>
      </c>
      <c r="AA629" s="169" t="s">
        <v>39</v>
      </c>
      <c r="AB629" s="174"/>
    </row>
    <row r="630" spans="1:28" ht="15.75" customHeight="1" x14ac:dyDescent="0.2">
      <c r="A630" s="168"/>
      <c r="B630" s="169" t="s">
        <v>419</v>
      </c>
      <c r="C630" s="169" t="s">
        <v>1147</v>
      </c>
      <c r="D630" s="170" t="s">
        <v>1738</v>
      </c>
      <c r="E630" s="170" t="s">
        <v>2114</v>
      </c>
      <c r="F630" s="170"/>
      <c r="G630" s="170" t="s">
        <v>185</v>
      </c>
      <c r="H630" s="169" t="s">
        <v>3025</v>
      </c>
      <c r="I630" s="171" t="s">
        <v>3589</v>
      </c>
      <c r="J630" s="87" t="s">
        <v>30</v>
      </c>
      <c r="K630" s="170"/>
      <c r="L630" s="170"/>
      <c r="M630" s="169" t="s">
        <v>3631</v>
      </c>
      <c r="N630" s="169" t="s">
        <v>4089</v>
      </c>
      <c r="O630" s="170" t="s">
        <v>246</v>
      </c>
      <c r="P630" s="170" t="s">
        <v>246</v>
      </c>
      <c r="Q630" s="170"/>
      <c r="R630" s="170"/>
      <c r="S630" s="176">
        <v>43311</v>
      </c>
      <c r="T630" s="170"/>
      <c r="U630" s="170"/>
      <c r="V630" s="169">
        <v>1398</v>
      </c>
      <c r="W630" s="172"/>
      <c r="X630" s="169"/>
      <c r="Y630" s="173"/>
      <c r="Z630" s="172">
        <v>1398</v>
      </c>
      <c r="AA630" s="169" t="s">
        <v>39</v>
      </c>
      <c r="AB630" s="174"/>
    </row>
    <row r="631" spans="1:28" ht="15.75" customHeight="1" x14ac:dyDescent="0.2">
      <c r="A631" s="168"/>
      <c r="B631" s="169" t="s">
        <v>246</v>
      </c>
      <c r="C631" s="169" t="s">
        <v>1148</v>
      </c>
      <c r="D631" s="170" t="s">
        <v>1738</v>
      </c>
      <c r="E631" s="170" t="s">
        <v>2120</v>
      </c>
      <c r="F631" s="170"/>
      <c r="G631" s="170" t="s">
        <v>246</v>
      </c>
      <c r="H631" s="169" t="s">
        <v>3026</v>
      </c>
      <c r="I631" s="171" t="s">
        <v>3590</v>
      </c>
      <c r="J631" s="87" t="s">
        <v>30</v>
      </c>
      <c r="K631" s="170"/>
      <c r="L631" s="170"/>
      <c r="M631" s="169" t="s">
        <v>188</v>
      </c>
      <c r="N631" s="169" t="s">
        <v>3658</v>
      </c>
      <c r="O631" s="170" t="s">
        <v>246</v>
      </c>
      <c r="P631" s="170" t="s">
        <v>246</v>
      </c>
      <c r="Q631" s="170"/>
      <c r="R631" s="170"/>
      <c r="S631" s="176">
        <v>43321</v>
      </c>
      <c r="T631" s="170"/>
      <c r="U631" s="170"/>
      <c r="V631" s="169">
        <v>2208</v>
      </c>
      <c r="W631" s="172"/>
      <c r="X631" s="169"/>
      <c r="Y631" s="173"/>
      <c r="Z631" s="172">
        <v>2208</v>
      </c>
      <c r="AA631" s="169" t="s">
        <v>39</v>
      </c>
      <c r="AB631" s="174"/>
    </row>
    <row r="632" spans="1:28" ht="15.75" customHeight="1" x14ac:dyDescent="0.2">
      <c r="A632" s="168"/>
      <c r="B632" s="169" t="s">
        <v>246</v>
      </c>
      <c r="C632" s="169" t="s">
        <v>1149</v>
      </c>
      <c r="D632" s="170" t="s">
        <v>1738</v>
      </c>
      <c r="E632" s="170" t="s">
        <v>2121</v>
      </c>
      <c r="F632" s="170"/>
      <c r="G632" s="170" t="s">
        <v>185</v>
      </c>
      <c r="H632" s="169" t="s">
        <v>3027</v>
      </c>
      <c r="I632" s="171" t="s">
        <v>3590</v>
      </c>
      <c r="J632" s="87" t="s">
        <v>30</v>
      </c>
      <c r="K632" s="170"/>
      <c r="L632" s="170"/>
      <c r="M632" s="169" t="s">
        <v>188</v>
      </c>
      <c r="N632" s="169" t="s">
        <v>4090</v>
      </c>
      <c r="O632" s="170" t="s">
        <v>246</v>
      </c>
      <c r="P632" s="170" t="s">
        <v>246</v>
      </c>
      <c r="Q632" s="170"/>
      <c r="R632" s="170"/>
      <c r="S632" s="176">
        <v>43325</v>
      </c>
      <c r="T632" s="170"/>
      <c r="U632" s="170"/>
      <c r="V632" s="169">
        <v>1836</v>
      </c>
      <c r="W632" s="172"/>
      <c r="X632" s="169"/>
      <c r="Y632" s="173"/>
      <c r="Z632" s="172">
        <v>1836</v>
      </c>
      <c r="AA632" s="169" t="s">
        <v>39</v>
      </c>
      <c r="AB632" s="174"/>
    </row>
    <row r="633" spans="1:28" ht="15.75" customHeight="1" x14ac:dyDescent="0.2">
      <c r="A633" s="168"/>
      <c r="B633" s="169" t="s">
        <v>420</v>
      </c>
      <c r="C633" s="169" t="s">
        <v>1150</v>
      </c>
      <c r="D633" s="170" t="s">
        <v>1738</v>
      </c>
      <c r="E633" s="170" t="s">
        <v>2116</v>
      </c>
      <c r="F633" s="170"/>
      <c r="G633" s="170" t="s">
        <v>185</v>
      </c>
      <c r="H633" s="169" t="s">
        <v>3028</v>
      </c>
      <c r="I633" s="171" t="s">
        <v>3604</v>
      </c>
      <c r="J633" s="87" t="s">
        <v>30</v>
      </c>
      <c r="K633" s="170"/>
      <c r="L633" s="170"/>
      <c r="M633" s="169" t="s">
        <v>3631</v>
      </c>
      <c r="N633" s="169" t="s">
        <v>4091</v>
      </c>
      <c r="O633" s="170" t="s">
        <v>246</v>
      </c>
      <c r="P633" s="170" t="s">
        <v>246</v>
      </c>
      <c r="Q633" s="170"/>
      <c r="R633" s="170"/>
      <c r="S633" s="176">
        <v>43335</v>
      </c>
      <c r="T633" s="170"/>
      <c r="U633" s="170"/>
      <c r="V633" s="169">
        <v>3960</v>
      </c>
      <c r="W633" s="172"/>
      <c r="X633" s="169"/>
      <c r="Y633" s="173"/>
      <c r="Z633" s="172">
        <v>3960</v>
      </c>
      <c r="AA633" s="169" t="s">
        <v>39</v>
      </c>
      <c r="AB633" s="174"/>
    </row>
    <row r="634" spans="1:28" ht="15.75" customHeight="1" x14ac:dyDescent="0.2">
      <c r="A634" s="168"/>
      <c r="B634" s="169" t="s">
        <v>421</v>
      </c>
      <c r="C634" s="169" t="s">
        <v>1151</v>
      </c>
      <c r="D634" s="170" t="s">
        <v>1738</v>
      </c>
      <c r="E634" s="170" t="s">
        <v>2114</v>
      </c>
      <c r="F634" s="170"/>
      <c r="G634" s="170" t="s">
        <v>185</v>
      </c>
      <c r="H634" s="169" t="s">
        <v>3029</v>
      </c>
      <c r="I634" s="171" t="s">
        <v>3589</v>
      </c>
      <c r="J634" s="87" t="s">
        <v>30</v>
      </c>
      <c r="K634" s="170"/>
      <c r="L634" s="170"/>
      <c r="M634" s="169" t="s">
        <v>184</v>
      </c>
      <c r="N634" s="169" t="s">
        <v>4064</v>
      </c>
      <c r="O634" s="170" t="s">
        <v>246</v>
      </c>
      <c r="P634" s="170" t="s">
        <v>246</v>
      </c>
      <c r="Q634" s="170"/>
      <c r="R634" s="170"/>
      <c r="S634" s="176">
        <v>43346</v>
      </c>
      <c r="T634" s="170"/>
      <c r="U634" s="170"/>
      <c r="V634" s="169">
        <v>1398</v>
      </c>
      <c r="W634" s="172"/>
      <c r="X634" s="169"/>
      <c r="Y634" s="173"/>
      <c r="Z634" s="172">
        <v>1398</v>
      </c>
      <c r="AA634" s="169" t="s">
        <v>39</v>
      </c>
      <c r="AB634" s="174"/>
    </row>
    <row r="635" spans="1:28" ht="15.75" customHeight="1" x14ac:dyDescent="0.2">
      <c r="A635" s="168"/>
      <c r="B635" s="169" t="s">
        <v>422</v>
      </c>
      <c r="C635" s="169" t="s">
        <v>1152</v>
      </c>
      <c r="D635" s="170" t="s">
        <v>1738</v>
      </c>
      <c r="E635" s="170" t="s">
        <v>2118</v>
      </c>
      <c r="F635" s="170"/>
      <c r="G635" s="170" t="s">
        <v>185</v>
      </c>
      <c r="H635" s="169" t="s">
        <v>3030</v>
      </c>
      <c r="I635" s="171" t="s">
        <v>3591</v>
      </c>
      <c r="J635" s="87" t="s">
        <v>30</v>
      </c>
      <c r="K635" s="170"/>
      <c r="L635" s="170"/>
      <c r="M635" s="169" t="s">
        <v>184</v>
      </c>
      <c r="N635" s="169" t="s">
        <v>4092</v>
      </c>
      <c r="O635" s="170" t="s">
        <v>246</v>
      </c>
      <c r="P635" s="170" t="s">
        <v>246</v>
      </c>
      <c r="Q635" s="170"/>
      <c r="R635" s="170"/>
      <c r="S635" s="176">
        <v>43353</v>
      </c>
      <c r="T635" s="170"/>
      <c r="U635" s="170"/>
      <c r="V635" s="169">
        <v>3024</v>
      </c>
      <c r="W635" s="172"/>
      <c r="X635" s="169"/>
      <c r="Y635" s="173"/>
      <c r="Z635" s="172">
        <v>3024</v>
      </c>
      <c r="AA635" s="169" t="s">
        <v>39</v>
      </c>
      <c r="AB635" s="174"/>
    </row>
    <row r="636" spans="1:28" ht="15.75" customHeight="1" x14ac:dyDescent="0.2">
      <c r="A636" s="168"/>
      <c r="B636" s="169" t="s">
        <v>423</v>
      </c>
      <c r="C636" s="169" t="s">
        <v>1153</v>
      </c>
      <c r="D636" s="170" t="s">
        <v>1738</v>
      </c>
      <c r="E636" s="170" t="s">
        <v>2114</v>
      </c>
      <c r="F636" s="170"/>
      <c r="G636" s="170" t="s">
        <v>185</v>
      </c>
      <c r="H636" s="169" t="s">
        <v>3031</v>
      </c>
      <c r="I636" s="171" t="s">
        <v>3590</v>
      </c>
      <c r="J636" s="87" t="s">
        <v>30</v>
      </c>
      <c r="K636" s="170"/>
      <c r="L636" s="170"/>
      <c r="M636" s="169" t="s">
        <v>184</v>
      </c>
      <c r="N636" s="169" t="s">
        <v>4093</v>
      </c>
      <c r="O636" s="170" t="s">
        <v>246</v>
      </c>
      <c r="P636" s="170" t="s">
        <v>246</v>
      </c>
      <c r="Q636" s="170"/>
      <c r="R636" s="170"/>
      <c r="S636" s="176">
        <v>43353</v>
      </c>
      <c r="T636" s="170"/>
      <c r="U636" s="170"/>
      <c r="V636" s="169">
        <v>1398</v>
      </c>
      <c r="W636" s="172"/>
      <c r="X636" s="169"/>
      <c r="Y636" s="173"/>
      <c r="Z636" s="172">
        <v>1398</v>
      </c>
      <c r="AA636" s="169" t="s">
        <v>39</v>
      </c>
      <c r="AB636" s="174"/>
    </row>
    <row r="637" spans="1:28" ht="15.75" customHeight="1" x14ac:dyDescent="0.2">
      <c r="A637" s="168"/>
      <c r="B637" s="169" t="s">
        <v>246</v>
      </c>
      <c r="C637" s="169" t="s">
        <v>1154</v>
      </c>
      <c r="D637" s="170" t="s">
        <v>1738</v>
      </c>
      <c r="E637" s="170" t="s">
        <v>2114</v>
      </c>
      <c r="F637" s="170"/>
      <c r="G637" s="170" t="s">
        <v>185</v>
      </c>
      <c r="H637" s="169" t="s">
        <v>3032</v>
      </c>
      <c r="I637" s="171" t="s">
        <v>3590</v>
      </c>
      <c r="J637" s="87" t="s">
        <v>30</v>
      </c>
      <c r="K637" s="170"/>
      <c r="L637" s="170"/>
      <c r="M637" s="169" t="s">
        <v>188</v>
      </c>
      <c r="N637" s="169" t="s">
        <v>4094</v>
      </c>
      <c r="O637" s="170" t="s">
        <v>246</v>
      </c>
      <c r="P637" s="170" t="s">
        <v>246</v>
      </c>
      <c r="Q637" s="170"/>
      <c r="R637" s="170"/>
      <c r="S637" s="176">
        <v>43353</v>
      </c>
      <c r="T637" s="170"/>
      <c r="U637" s="170"/>
      <c r="V637" s="169">
        <v>1398</v>
      </c>
      <c r="W637" s="172"/>
      <c r="X637" s="169"/>
      <c r="Y637" s="173"/>
      <c r="Z637" s="172">
        <v>1398</v>
      </c>
      <c r="AA637" s="169" t="s">
        <v>39</v>
      </c>
      <c r="AB637" s="174"/>
    </row>
    <row r="638" spans="1:28" ht="15.75" customHeight="1" x14ac:dyDescent="0.2">
      <c r="A638" s="168"/>
      <c r="B638" s="169" t="s">
        <v>424</v>
      </c>
      <c r="C638" s="169" t="s">
        <v>1155</v>
      </c>
      <c r="D638" s="170" t="s">
        <v>1738</v>
      </c>
      <c r="E638" s="170" t="s">
        <v>2114</v>
      </c>
      <c r="F638" s="170"/>
      <c r="G638" s="170" t="s">
        <v>185</v>
      </c>
      <c r="H638" s="169" t="s">
        <v>3033</v>
      </c>
      <c r="I638" s="171" t="s">
        <v>3620</v>
      </c>
      <c r="J638" s="87" t="s">
        <v>30</v>
      </c>
      <c r="K638" s="170"/>
      <c r="L638" s="170"/>
      <c r="M638" s="169" t="s">
        <v>184</v>
      </c>
      <c r="N638" s="169" t="s">
        <v>4095</v>
      </c>
      <c r="O638" s="170" t="s">
        <v>246</v>
      </c>
      <c r="P638" s="170" t="s">
        <v>246</v>
      </c>
      <c r="Q638" s="170"/>
      <c r="R638" s="170"/>
      <c r="S638" s="176">
        <v>43356</v>
      </c>
      <c r="T638" s="170"/>
      <c r="U638" s="170"/>
      <c r="V638" s="169">
        <v>1398</v>
      </c>
      <c r="W638" s="172"/>
      <c r="X638" s="169"/>
      <c r="Y638" s="173"/>
      <c r="Z638" s="172">
        <v>1398</v>
      </c>
      <c r="AA638" s="169" t="s">
        <v>39</v>
      </c>
      <c r="AB638" s="174"/>
    </row>
    <row r="639" spans="1:28" ht="15.75" customHeight="1" x14ac:dyDescent="0.2">
      <c r="A639" s="168"/>
      <c r="B639" s="169" t="s">
        <v>425</v>
      </c>
      <c r="C639" s="169" t="s">
        <v>1156</v>
      </c>
      <c r="D639" s="170" t="s">
        <v>1738</v>
      </c>
      <c r="E639" s="170" t="s">
        <v>2119</v>
      </c>
      <c r="F639" s="170"/>
      <c r="G639" s="170" t="s">
        <v>185</v>
      </c>
      <c r="H639" s="169" t="s">
        <v>3034</v>
      </c>
      <c r="I639" s="171" t="s">
        <v>3581</v>
      </c>
      <c r="J639" s="87" t="s">
        <v>30</v>
      </c>
      <c r="K639" s="170"/>
      <c r="L639" s="170"/>
      <c r="M639" s="169" t="s">
        <v>184</v>
      </c>
      <c r="N639" s="169" t="s">
        <v>4096</v>
      </c>
      <c r="O639" s="170" t="s">
        <v>246</v>
      </c>
      <c r="P639" s="170" t="s">
        <v>246</v>
      </c>
      <c r="Q639" s="170"/>
      <c r="R639" s="170"/>
      <c r="S639" s="176">
        <v>43356</v>
      </c>
      <c r="T639" s="170"/>
      <c r="U639" s="170"/>
      <c r="V639" s="169">
        <v>2640</v>
      </c>
      <c r="W639" s="172"/>
      <c r="X639" s="169"/>
      <c r="Y639" s="173"/>
      <c r="Z639" s="172">
        <v>2640</v>
      </c>
      <c r="AA639" s="169" t="s">
        <v>39</v>
      </c>
      <c r="AB639" s="174"/>
    </row>
    <row r="640" spans="1:28" ht="15.75" customHeight="1" x14ac:dyDescent="0.2">
      <c r="A640" s="168"/>
      <c r="B640" s="169" t="s">
        <v>246</v>
      </c>
      <c r="C640" s="169" t="s">
        <v>1157</v>
      </c>
      <c r="D640" s="170" t="s">
        <v>1738</v>
      </c>
      <c r="E640" s="170" t="s">
        <v>2116</v>
      </c>
      <c r="F640" s="170"/>
      <c r="G640" s="170" t="s">
        <v>185</v>
      </c>
      <c r="H640" s="169" t="s">
        <v>3035</v>
      </c>
      <c r="I640" s="171" t="s">
        <v>3580</v>
      </c>
      <c r="J640" s="87" t="s">
        <v>30</v>
      </c>
      <c r="K640" s="170"/>
      <c r="L640" s="170"/>
      <c r="M640" s="169" t="s">
        <v>188</v>
      </c>
      <c r="N640" s="169" t="s">
        <v>4053</v>
      </c>
      <c r="O640" s="170" t="s">
        <v>246</v>
      </c>
      <c r="P640" s="170" t="s">
        <v>246</v>
      </c>
      <c r="Q640" s="170"/>
      <c r="R640" s="170"/>
      <c r="S640" s="176">
        <v>43356</v>
      </c>
      <c r="T640" s="170"/>
      <c r="U640" s="170"/>
      <c r="V640" s="169">
        <v>3960</v>
      </c>
      <c r="W640" s="172"/>
      <c r="X640" s="169"/>
      <c r="Y640" s="173"/>
      <c r="Z640" s="172">
        <v>3960</v>
      </c>
      <c r="AA640" s="169" t="s">
        <v>39</v>
      </c>
      <c r="AB640" s="174"/>
    </row>
    <row r="641" spans="1:28" ht="15.75" customHeight="1" x14ac:dyDescent="0.2">
      <c r="A641" s="168"/>
      <c r="B641" s="169" t="s">
        <v>426</v>
      </c>
      <c r="C641" s="169" t="s">
        <v>1158</v>
      </c>
      <c r="D641" s="170" t="s">
        <v>1738</v>
      </c>
      <c r="E641" s="170" t="s">
        <v>2116</v>
      </c>
      <c r="F641" s="170"/>
      <c r="G641" s="170" t="s">
        <v>185</v>
      </c>
      <c r="H641" s="169" t="s">
        <v>3036</v>
      </c>
      <c r="I641" s="171" t="s">
        <v>3591</v>
      </c>
      <c r="J641" s="87" t="s">
        <v>30</v>
      </c>
      <c r="K641" s="170"/>
      <c r="L641" s="170"/>
      <c r="M641" s="169" t="s">
        <v>184</v>
      </c>
      <c r="N641" s="169" t="s">
        <v>4097</v>
      </c>
      <c r="O641" s="170" t="s">
        <v>246</v>
      </c>
      <c r="P641" s="170" t="s">
        <v>246</v>
      </c>
      <c r="Q641" s="170"/>
      <c r="R641" s="170"/>
      <c r="S641" s="176">
        <v>43356</v>
      </c>
      <c r="T641" s="170"/>
      <c r="U641" s="170"/>
      <c r="V641" s="169">
        <v>3960</v>
      </c>
      <c r="W641" s="172"/>
      <c r="X641" s="169"/>
      <c r="Y641" s="173"/>
      <c r="Z641" s="172">
        <v>3960</v>
      </c>
      <c r="AA641" s="169" t="s">
        <v>39</v>
      </c>
      <c r="AB641" s="174"/>
    </row>
    <row r="642" spans="1:28" ht="15.75" customHeight="1" x14ac:dyDescent="0.2">
      <c r="A642" s="168"/>
      <c r="B642" s="169" t="s">
        <v>427</v>
      </c>
      <c r="C642" s="169" t="s">
        <v>1159</v>
      </c>
      <c r="D642" s="170" t="s">
        <v>1738</v>
      </c>
      <c r="E642" s="170" t="s">
        <v>2116</v>
      </c>
      <c r="F642" s="170"/>
      <c r="G642" s="170" t="s">
        <v>185</v>
      </c>
      <c r="H642" s="169" t="s">
        <v>3037</v>
      </c>
      <c r="I642" s="171" t="s">
        <v>3580</v>
      </c>
      <c r="J642" s="87" t="s">
        <v>30</v>
      </c>
      <c r="K642" s="170"/>
      <c r="L642" s="170"/>
      <c r="M642" s="169" t="s">
        <v>184</v>
      </c>
      <c r="N642" s="169" t="s">
        <v>4098</v>
      </c>
      <c r="O642" s="170" t="s">
        <v>246</v>
      </c>
      <c r="P642" s="170" t="s">
        <v>246</v>
      </c>
      <c r="Q642" s="170"/>
      <c r="R642" s="170"/>
      <c r="S642" s="176">
        <v>43356</v>
      </c>
      <c r="T642" s="170"/>
      <c r="U642" s="170"/>
      <c r="V642" s="169">
        <v>3960</v>
      </c>
      <c r="W642" s="172"/>
      <c r="X642" s="169"/>
      <c r="Y642" s="173"/>
      <c r="Z642" s="172">
        <v>3960</v>
      </c>
      <c r="AA642" s="169" t="s">
        <v>39</v>
      </c>
      <c r="AB642" s="174"/>
    </row>
    <row r="643" spans="1:28" ht="15.75" customHeight="1" x14ac:dyDescent="0.2">
      <c r="A643" s="168"/>
      <c r="B643" s="169" t="s">
        <v>428</v>
      </c>
      <c r="C643" s="169" t="s">
        <v>1160</v>
      </c>
      <c r="D643" s="170" t="s">
        <v>1738</v>
      </c>
      <c r="E643" s="170" t="s">
        <v>2114</v>
      </c>
      <c r="F643" s="170"/>
      <c r="G643" s="170" t="s">
        <v>185</v>
      </c>
      <c r="H643" s="169" t="s">
        <v>3038</v>
      </c>
      <c r="I643" s="171" t="s">
        <v>3590</v>
      </c>
      <c r="J643" s="87" t="s">
        <v>30</v>
      </c>
      <c r="K643" s="170"/>
      <c r="L643" s="170"/>
      <c r="M643" s="169" t="s">
        <v>184</v>
      </c>
      <c r="N643" s="169" t="s">
        <v>4099</v>
      </c>
      <c r="O643" s="170" t="s">
        <v>246</v>
      </c>
      <c r="P643" s="170" t="s">
        <v>246</v>
      </c>
      <c r="Q643" s="170"/>
      <c r="R643" s="170"/>
      <c r="S643" s="176">
        <v>43356</v>
      </c>
      <c r="T643" s="170"/>
      <c r="U643" s="170"/>
      <c r="V643" s="169">
        <v>1398</v>
      </c>
      <c r="W643" s="172"/>
      <c r="X643" s="169"/>
      <c r="Y643" s="173"/>
      <c r="Z643" s="172">
        <v>1398</v>
      </c>
      <c r="AA643" s="169" t="s">
        <v>39</v>
      </c>
      <c r="AB643" s="174"/>
    </row>
    <row r="644" spans="1:28" ht="15.75" customHeight="1" x14ac:dyDescent="0.2">
      <c r="A644" s="168"/>
      <c r="B644" s="169"/>
      <c r="C644" s="169" t="s">
        <v>1161</v>
      </c>
      <c r="D644" s="170" t="s">
        <v>1738</v>
      </c>
      <c r="E644" s="170" t="s">
        <v>2122</v>
      </c>
      <c r="F644" s="170"/>
      <c r="G644" s="170" t="s">
        <v>185</v>
      </c>
      <c r="H644" s="169" t="s">
        <v>3039</v>
      </c>
      <c r="I644" s="171" t="s">
        <v>3591</v>
      </c>
      <c r="J644" s="87" t="s">
        <v>30</v>
      </c>
      <c r="K644" s="170"/>
      <c r="L644" s="170"/>
      <c r="M644" s="169" t="s">
        <v>184</v>
      </c>
      <c r="N644" s="169" t="s">
        <v>4100</v>
      </c>
      <c r="O644" s="170" t="s">
        <v>246</v>
      </c>
      <c r="P644" s="170" t="s">
        <v>246</v>
      </c>
      <c r="Q644" s="170"/>
      <c r="R644" s="170"/>
      <c r="S644" s="176">
        <v>43356</v>
      </c>
      <c r="T644" s="170"/>
      <c r="U644" s="170"/>
      <c r="V644" s="169">
        <v>2520</v>
      </c>
      <c r="W644" s="172"/>
      <c r="X644" s="169"/>
      <c r="Y644" s="173"/>
      <c r="Z644" s="172">
        <v>2520</v>
      </c>
      <c r="AA644" s="169" t="s">
        <v>39</v>
      </c>
      <c r="AB644" s="174"/>
    </row>
    <row r="645" spans="1:28" ht="15.75" customHeight="1" x14ac:dyDescent="0.2">
      <c r="A645" s="168"/>
      <c r="B645" s="169" t="s">
        <v>246</v>
      </c>
      <c r="C645" s="169" t="s">
        <v>1162</v>
      </c>
      <c r="D645" s="170" t="s">
        <v>1738</v>
      </c>
      <c r="E645" s="170" t="s">
        <v>2116</v>
      </c>
      <c r="F645" s="170"/>
      <c r="G645" s="170" t="s">
        <v>185</v>
      </c>
      <c r="H645" s="169" t="s">
        <v>3040</v>
      </c>
      <c r="I645" s="171" t="s">
        <v>3580</v>
      </c>
      <c r="J645" s="87" t="s">
        <v>30</v>
      </c>
      <c r="K645" s="170"/>
      <c r="L645" s="170"/>
      <c r="M645" s="169" t="s">
        <v>3640</v>
      </c>
      <c r="N645" s="169" t="s">
        <v>4101</v>
      </c>
      <c r="O645" s="170" t="s">
        <v>246</v>
      </c>
      <c r="P645" s="170" t="s">
        <v>246</v>
      </c>
      <c r="Q645" s="170"/>
      <c r="R645" s="170"/>
      <c r="S645" s="176">
        <v>43363</v>
      </c>
      <c r="T645" s="170"/>
      <c r="U645" s="170"/>
      <c r="V645" s="169">
        <v>3960</v>
      </c>
      <c r="W645" s="172"/>
      <c r="X645" s="169"/>
      <c r="Y645" s="173"/>
      <c r="Z645" s="172">
        <v>3960</v>
      </c>
      <c r="AA645" s="169" t="s">
        <v>39</v>
      </c>
      <c r="AB645" s="174"/>
    </row>
    <row r="646" spans="1:28" ht="15.75" customHeight="1" x14ac:dyDescent="0.2">
      <c r="A646" s="168"/>
      <c r="B646" s="169" t="s">
        <v>429</v>
      </c>
      <c r="C646" s="169" t="s">
        <v>1163</v>
      </c>
      <c r="D646" s="170" t="s">
        <v>1738</v>
      </c>
      <c r="E646" s="170" t="s">
        <v>2116</v>
      </c>
      <c r="F646" s="170"/>
      <c r="G646" s="170" t="s">
        <v>185</v>
      </c>
      <c r="H646" s="169" t="s">
        <v>3041</v>
      </c>
      <c r="I646" s="171" t="s">
        <v>3580</v>
      </c>
      <c r="J646" s="87" t="s">
        <v>30</v>
      </c>
      <c r="K646" s="170"/>
      <c r="L646" s="170"/>
      <c r="M646" s="169" t="s">
        <v>3634</v>
      </c>
      <c r="N646" s="169" t="s">
        <v>4102</v>
      </c>
      <c r="O646" s="170" t="s">
        <v>246</v>
      </c>
      <c r="P646" s="170" t="s">
        <v>246</v>
      </c>
      <c r="Q646" s="170"/>
      <c r="R646" s="170"/>
      <c r="S646" s="176">
        <v>43367</v>
      </c>
      <c r="T646" s="170"/>
      <c r="U646" s="170"/>
      <c r="V646" s="169">
        <v>3960</v>
      </c>
      <c r="W646" s="172"/>
      <c r="X646" s="169"/>
      <c r="Y646" s="173"/>
      <c r="Z646" s="172">
        <v>3960</v>
      </c>
      <c r="AA646" s="169" t="s">
        <v>39</v>
      </c>
      <c r="AB646" s="174"/>
    </row>
    <row r="647" spans="1:28" ht="15.75" customHeight="1" x14ac:dyDescent="0.2">
      <c r="A647" s="168"/>
      <c r="B647" s="169" t="s">
        <v>246</v>
      </c>
      <c r="C647" s="169" t="s">
        <v>1164</v>
      </c>
      <c r="D647" s="170" t="s">
        <v>1738</v>
      </c>
      <c r="E647" s="170" t="s">
        <v>2114</v>
      </c>
      <c r="F647" s="170"/>
      <c r="G647" s="170" t="s">
        <v>185</v>
      </c>
      <c r="H647" s="169" t="s">
        <v>3042</v>
      </c>
      <c r="I647" s="171" t="s">
        <v>3580</v>
      </c>
      <c r="J647" s="87" t="s">
        <v>30</v>
      </c>
      <c r="K647" s="170"/>
      <c r="L647" s="170"/>
      <c r="M647" s="169" t="s">
        <v>188</v>
      </c>
      <c r="N647" s="169" t="s">
        <v>3992</v>
      </c>
      <c r="O647" s="170" t="s">
        <v>246</v>
      </c>
      <c r="P647" s="170" t="s">
        <v>246</v>
      </c>
      <c r="Q647" s="170"/>
      <c r="R647" s="170"/>
      <c r="S647" s="176">
        <v>43370</v>
      </c>
      <c r="T647" s="170"/>
      <c r="U647" s="170"/>
      <c r="V647" s="169">
        <v>1398</v>
      </c>
      <c r="W647" s="172"/>
      <c r="X647" s="169"/>
      <c r="Y647" s="173"/>
      <c r="Z647" s="172">
        <v>1398</v>
      </c>
      <c r="AA647" s="169" t="s">
        <v>39</v>
      </c>
      <c r="AB647" s="174"/>
    </row>
    <row r="648" spans="1:28" ht="15.75" customHeight="1" x14ac:dyDescent="0.2">
      <c r="A648" s="168"/>
      <c r="B648" s="169" t="s">
        <v>246</v>
      </c>
      <c r="C648" s="169" t="s">
        <v>1165</v>
      </c>
      <c r="D648" s="170" t="s">
        <v>1738</v>
      </c>
      <c r="E648" s="170" t="s">
        <v>2114</v>
      </c>
      <c r="F648" s="170"/>
      <c r="G648" s="170" t="s">
        <v>185</v>
      </c>
      <c r="H648" s="169" t="s">
        <v>3043</v>
      </c>
      <c r="I648" s="171" t="s">
        <v>3580</v>
      </c>
      <c r="J648" s="87" t="s">
        <v>30</v>
      </c>
      <c r="K648" s="170"/>
      <c r="L648" s="170"/>
      <c r="M648" s="169" t="s">
        <v>188</v>
      </c>
      <c r="N648" s="169" t="s">
        <v>3658</v>
      </c>
      <c r="O648" s="170" t="s">
        <v>246</v>
      </c>
      <c r="P648" s="170" t="s">
        <v>246</v>
      </c>
      <c r="Q648" s="170"/>
      <c r="R648" s="170"/>
      <c r="S648" s="176">
        <v>43370</v>
      </c>
      <c r="T648" s="170"/>
      <c r="U648" s="170"/>
      <c r="V648" s="169">
        <v>1398</v>
      </c>
      <c r="W648" s="172"/>
      <c r="X648" s="169"/>
      <c r="Y648" s="173"/>
      <c r="Z648" s="172">
        <v>1398</v>
      </c>
      <c r="AA648" s="169" t="s">
        <v>39</v>
      </c>
      <c r="AB648" s="174"/>
    </row>
    <row r="649" spans="1:28" ht="15.75" customHeight="1" x14ac:dyDescent="0.2">
      <c r="A649" s="168"/>
      <c r="B649" s="169" t="s">
        <v>246</v>
      </c>
      <c r="C649" s="169" t="s">
        <v>1166</v>
      </c>
      <c r="D649" s="170" t="s">
        <v>1738</v>
      </c>
      <c r="E649" s="170" t="s">
        <v>2116</v>
      </c>
      <c r="F649" s="170"/>
      <c r="G649" s="170" t="s">
        <v>185</v>
      </c>
      <c r="H649" s="169" t="s">
        <v>3044</v>
      </c>
      <c r="I649" s="171" t="s">
        <v>3581</v>
      </c>
      <c r="J649" s="87" t="s">
        <v>30</v>
      </c>
      <c r="K649" s="170"/>
      <c r="L649" s="170"/>
      <c r="M649" s="169" t="s">
        <v>188</v>
      </c>
      <c r="N649" s="169" t="s">
        <v>4103</v>
      </c>
      <c r="O649" s="170" t="s">
        <v>246</v>
      </c>
      <c r="P649" s="170" t="s">
        <v>246</v>
      </c>
      <c r="Q649" s="170"/>
      <c r="R649" s="170"/>
      <c r="S649" s="176">
        <v>43370</v>
      </c>
      <c r="T649" s="170"/>
      <c r="U649" s="170"/>
      <c r="V649" s="169">
        <v>3960</v>
      </c>
      <c r="W649" s="172"/>
      <c r="X649" s="169"/>
      <c r="Y649" s="173"/>
      <c r="Z649" s="172">
        <v>3960</v>
      </c>
      <c r="AA649" s="169" t="s">
        <v>39</v>
      </c>
      <c r="AB649" s="174"/>
    </row>
    <row r="650" spans="1:28" ht="15.75" customHeight="1" x14ac:dyDescent="0.2">
      <c r="A650" s="168"/>
      <c r="B650" s="169" t="s">
        <v>246</v>
      </c>
      <c r="C650" s="169" t="s">
        <v>1167</v>
      </c>
      <c r="D650" s="170" t="s">
        <v>1738</v>
      </c>
      <c r="E650" s="170" t="s">
        <v>2116</v>
      </c>
      <c r="F650" s="170"/>
      <c r="G650" s="170" t="s">
        <v>185</v>
      </c>
      <c r="H650" s="169" t="s">
        <v>3045</v>
      </c>
      <c r="I650" s="171" t="s">
        <v>3581</v>
      </c>
      <c r="J650" s="87" t="s">
        <v>30</v>
      </c>
      <c r="K650" s="170"/>
      <c r="L650" s="170"/>
      <c r="M650" s="169" t="s">
        <v>188</v>
      </c>
      <c r="N650" s="169" t="s">
        <v>4104</v>
      </c>
      <c r="O650" s="170" t="s">
        <v>246</v>
      </c>
      <c r="P650" s="170" t="s">
        <v>246</v>
      </c>
      <c r="Q650" s="170"/>
      <c r="R650" s="170"/>
      <c r="S650" s="176">
        <v>43370</v>
      </c>
      <c r="T650" s="170"/>
      <c r="U650" s="170"/>
      <c r="V650" s="169">
        <v>3960</v>
      </c>
      <c r="W650" s="172"/>
      <c r="X650" s="169"/>
      <c r="Y650" s="173"/>
      <c r="Z650" s="172">
        <v>3960</v>
      </c>
      <c r="AA650" s="169" t="s">
        <v>39</v>
      </c>
      <c r="AB650" s="174"/>
    </row>
    <row r="651" spans="1:28" ht="15.75" customHeight="1" x14ac:dyDescent="0.2">
      <c r="A651" s="168"/>
      <c r="B651" s="169" t="s">
        <v>430</v>
      </c>
      <c r="C651" s="169" t="s">
        <v>1168</v>
      </c>
      <c r="D651" s="170" t="s">
        <v>1738</v>
      </c>
      <c r="E651" s="170" t="s">
        <v>2123</v>
      </c>
      <c r="F651" s="170"/>
      <c r="G651" s="170" t="s">
        <v>185</v>
      </c>
      <c r="H651" s="169" t="s">
        <v>3046</v>
      </c>
      <c r="I651" s="171" t="s">
        <v>3581</v>
      </c>
      <c r="J651" s="87" t="s">
        <v>30</v>
      </c>
      <c r="K651" s="170" t="s">
        <v>31</v>
      </c>
      <c r="L651" s="170"/>
      <c r="M651" s="169" t="s">
        <v>188</v>
      </c>
      <c r="N651" s="169" t="s">
        <v>4027</v>
      </c>
      <c r="O651" s="170" t="s">
        <v>37</v>
      </c>
      <c r="P651" s="170" t="s">
        <v>4447</v>
      </c>
      <c r="Q651" s="170"/>
      <c r="R651" s="170"/>
      <c r="S651" s="176">
        <v>43370</v>
      </c>
      <c r="T651" s="170"/>
      <c r="U651" s="170"/>
      <c r="V651" s="169">
        <v>3180</v>
      </c>
      <c r="W651" s="172"/>
      <c r="X651" s="169"/>
      <c r="Y651" s="173">
        <v>1590</v>
      </c>
      <c r="Z651" s="172">
        <v>1590</v>
      </c>
      <c r="AA651" s="169" t="s">
        <v>39</v>
      </c>
      <c r="AB651" s="174"/>
    </row>
    <row r="652" spans="1:28" ht="15.75" customHeight="1" x14ac:dyDescent="0.2">
      <c r="A652" s="168"/>
      <c r="B652" s="169" t="s">
        <v>246</v>
      </c>
      <c r="C652" s="169" t="s">
        <v>1169</v>
      </c>
      <c r="D652" s="170" t="s">
        <v>1738</v>
      </c>
      <c r="E652" s="170" t="s">
        <v>2116</v>
      </c>
      <c r="F652" s="170"/>
      <c r="G652" s="170" t="s">
        <v>185</v>
      </c>
      <c r="H652" s="169" t="s">
        <v>3047</v>
      </c>
      <c r="I652" s="171" t="s">
        <v>3592</v>
      </c>
      <c r="J652" s="87" t="s">
        <v>30</v>
      </c>
      <c r="K652" s="170"/>
      <c r="L652" s="170"/>
      <c r="M652" s="169" t="s">
        <v>3641</v>
      </c>
      <c r="N652" s="169" t="s">
        <v>4105</v>
      </c>
      <c r="O652" s="170" t="s">
        <v>246</v>
      </c>
      <c r="P652" s="170" t="s">
        <v>246</v>
      </c>
      <c r="Q652" s="170"/>
      <c r="R652" s="170"/>
      <c r="S652" s="176">
        <v>43377</v>
      </c>
      <c r="T652" s="170"/>
      <c r="U652" s="170"/>
      <c r="V652" s="169">
        <v>3960</v>
      </c>
      <c r="W652" s="172"/>
      <c r="X652" s="169"/>
      <c r="Y652" s="173"/>
      <c r="Z652" s="172">
        <v>3960</v>
      </c>
      <c r="AA652" s="169" t="s">
        <v>39</v>
      </c>
      <c r="AB652" s="174"/>
    </row>
    <row r="653" spans="1:28" ht="15.75" customHeight="1" x14ac:dyDescent="0.2">
      <c r="A653" s="168"/>
      <c r="B653" s="169" t="s">
        <v>246</v>
      </c>
      <c r="C653" s="169" t="s">
        <v>1170</v>
      </c>
      <c r="D653" s="170" t="s">
        <v>1738</v>
      </c>
      <c r="E653" s="170" t="s">
        <v>2114</v>
      </c>
      <c r="F653" s="170"/>
      <c r="G653" s="170" t="s">
        <v>185</v>
      </c>
      <c r="H653" s="169" t="s">
        <v>3048</v>
      </c>
      <c r="I653" s="171" t="s">
        <v>3580</v>
      </c>
      <c r="J653" s="87" t="s">
        <v>30</v>
      </c>
      <c r="K653" s="170"/>
      <c r="L653" s="170"/>
      <c r="M653" s="169" t="s">
        <v>190</v>
      </c>
      <c r="N653" s="169" t="s">
        <v>4106</v>
      </c>
      <c r="O653" s="170" t="s">
        <v>246</v>
      </c>
      <c r="P653" s="170" t="s">
        <v>246</v>
      </c>
      <c r="Q653" s="170"/>
      <c r="R653" s="170"/>
      <c r="S653" s="176">
        <v>43384</v>
      </c>
      <c r="T653" s="170"/>
      <c r="U653" s="170"/>
      <c r="V653" s="169">
        <v>1398</v>
      </c>
      <c r="W653" s="172"/>
      <c r="X653" s="169"/>
      <c r="Y653" s="173"/>
      <c r="Z653" s="172">
        <v>1398</v>
      </c>
      <c r="AA653" s="169" t="s">
        <v>39</v>
      </c>
      <c r="AB653" s="174"/>
    </row>
    <row r="654" spans="1:28" ht="15.75" customHeight="1" x14ac:dyDescent="0.2">
      <c r="A654" s="168"/>
      <c r="B654" s="169" t="s">
        <v>246</v>
      </c>
      <c r="C654" s="169" t="s">
        <v>1171</v>
      </c>
      <c r="D654" s="170" t="s">
        <v>1738</v>
      </c>
      <c r="E654" s="170" t="s">
        <v>2116</v>
      </c>
      <c r="F654" s="170"/>
      <c r="G654" s="170" t="s">
        <v>185</v>
      </c>
      <c r="H654" s="169" t="s">
        <v>3049</v>
      </c>
      <c r="I654" s="171" t="s">
        <v>3581</v>
      </c>
      <c r="J654" s="87" t="s">
        <v>30</v>
      </c>
      <c r="K654" s="170"/>
      <c r="L654" s="170"/>
      <c r="M654" s="169" t="s">
        <v>32</v>
      </c>
      <c r="N654" s="169" t="s">
        <v>4107</v>
      </c>
      <c r="O654" s="170" t="s">
        <v>246</v>
      </c>
      <c r="P654" s="170" t="s">
        <v>246</v>
      </c>
      <c r="Q654" s="170"/>
      <c r="R654" s="170"/>
      <c r="S654" s="176">
        <v>43388</v>
      </c>
      <c r="T654" s="170"/>
      <c r="U654" s="170"/>
      <c r="V654" s="169">
        <v>3960</v>
      </c>
      <c r="W654" s="172"/>
      <c r="X654" s="169"/>
      <c r="Y654" s="173"/>
      <c r="Z654" s="172">
        <v>3960</v>
      </c>
      <c r="AA654" s="169" t="s">
        <v>39</v>
      </c>
      <c r="AB654" s="174"/>
    </row>
    <row r="655" spans="1:28" ht="15.75" customHeight="1" x14ac:dyDescent="0.2">
      <c r="A655" s="168"/>
      <c r="B655" s="169" t="s">
        <v>431</v>
      </c>
      <c r="C655" s="169" t="s">
        <v>1172</v>
      </c>
      <c r="D655" s="170" t="s">
        <v>1738</v>
      </c>
      <c r="E655" s="170" t="s">
        <v>2115</v>
      </c>
      <c r="F655" s="170"/>
      <c r="G655" s="170" t="s">
        <v>185</v>
      </c>
      <c r="H655" s="169" t="s">
        <v>3050</v>
      </c>
      <c r="I655" s="171" t="s">
        <v>3592</v>
      </c>
      <c r="J655" s="87" t="s">
        <v>30</v>
      </c>
      <c r="K655" s="170"/>
      <c r="L655" s="170"/>
      <c r="M655" s="169" t="s">
        <v>184</v>
      </c>
      <c r="N655" s="169" t="s">
        <v>3837</v>
      </c>
      <c r="O655" s="170" t="s">
        <v>246</v>
      </c>
      <c r="P655" s="170" t="s">
        <v>246</v>
      </c>
      <c r="Q655" s="170"/>
      <c r="R655" s="170"/>
      <c r="S655" s="176">
        <v>43391</v>
      </c>
      <c r="T655" s="170"/>
      <c r="U655" s="170"/>
      <c r="V655" s="169">
        <v>1332</v>
      </c>
      <c r="W655" s="172"/>
      <c r="X655" s="169"/>
      <c r="Y655" s="173"/>
      <c r="Z655" s="172">
        <v>1332</v>
      </c>
      <c r="AA655" s="169" t="s">
        <v>39</v>
      </c>
      <c r="AB655" s="174"/>
    </row>
    <row r="656" spans="1:28" ht="15.75" customHeight="1" x14ac:dyDescent="0.2">
      <c r="A656" s="168"/>
      <c r="B656" s="169" t="s">
        <v>246</v>
      </c>
      <c r="C656" s="169" t="s">
        <v>1173</v>
      </c>
      <c r="D656" s="170" t="s">
        <v>1738</v>
      </c>
      <c r="E656" s="170" t="s">
        <v>2114</v>
      </c>
      <c r="F656" s="170"/>
      <c r="G656" s="170" t="s">
        <v>185</v>
      </c>
      <c r="H656" s="169" t="s">
        <v>3051</v>
      </c>
      <c r="I656" s="171" t="s">
        <v>3594</v>
      </c>
      <c r="J656" s="87" t="s">
        <v>30</v>
      </c>
      <c r="K656" s="170"/>
      <c r="L656" s="170"/>
      <c r="M656" s="169" t="s">
        <v>188</v>
      </c>
      <c r="N656" s="169" t="s">
        <v>4108</v>
      </c>
      <c r="O656" s="170" t="s">
        <v>246</v>
      </c>
      <c r="P656" s="170" t="s">
        <v>246</v>
      </c>
      <c r="Q656" s="170"/>
      <c r="R656" s="170"/>
      <c r="S656" s="176">
        <v>43391</v>
      </c>
      <c r="T656" s="170"/>
      <c r="U656" s="170"/>
      <c r="V656" s="169">
        <v>1398</v>
      </c>
      <c r="W656" s="172"/>
      <c r="X656" s="169"/>
      <c r="Y656" s="173"/>
      <c r="Z656" s="172">
        <v>1398</v>
      </c>
      <c r="AA656" s="169" t="s">
        <v>39</v>
      </c>
      <c r="AB656" s="174"/>
    </row>
    <row r="657" spans="1:28" ht="15.75" customHeight="1" x14ac:dyDescent="0.2">
      <c r="A657" s="168"/>
      <c r="B657" s="169" t="s">
        <v>432</v>
      </c>
      <c r="C657" s="169" t="s">
        <v>1174</v>
      </c>
      <c r="D657" s="170" t="s">
        <v>1738</v>
      </c>
      <c r="E657" s="170" t="s">
        <v>2116</v>
      </c>
      <c r="F657" s="170"/>
      <c r="G657" s="170" t="s">
        <v>185</v>
      </c>
      <c r="H657" s="169" t="s">
        <v>3052</v>
      </c>
      <c r="I657" s="171" t="s">
        <v>3581</v>
      </c>
      <c r="J657" s="87" t="s">
        <v>30</v>
      </c>
      <c r="K657" s="170"/>
      <c r="L657" s="170"/>
      <c r="M657" s="169" t="s">
        <v>184</v>
      </c>
      <c r="N657" s="169" t="s">
        <v>4109</v>
      </c>
      <c r="O657" s="170" t="s">
        <v>246</v>
      </c>
      <c r="P657" s="170" t="s">
        <v>246</v>
      </c>
      <c r="Q657" s="170"/>
      <c r="R657" s="170"/>
      <c r="S657" s="176">
        <v>43395</v>
      </c>
      <c r="T657" s="170"/>
      <c r="U657" s="170"/>
      <c r="V657" s="169">
        <v>3960</v>
      </c>
      <c r="W657" s="172"/>
      <c r="X657" s="169"/>
      <c r="Y657" s="173"/>
      <c r="Z657" s="172">
        <v>3960</v>
      </c>
      <c r="AA657" s="169" t="s">
        <v>39</v>
      </c>
      <c r="AB657" s="174"/>
    </row>
    <row r="658" spans="1:28" ht="15.75" customHeight="1" x14ac:dyDescent="0.2">
      <c r="A658" s="168"/>
      <c r="B658" s="169" t="s">
        <v>246</v>
      </c>
      <c r="C658" s="169" t="s">
        <v>1175</v>
      </c>
      <c r="D658" s="170" t="s">
        <v>1738</v>
      </c>
      <c r="E658" s="170" t="s">
        <v>2114</v>
      </c>
      <c r="F658" s="170"/>
      <c r="G658" s="170" t="s">
        <v>185</v>
      </c>
      <c r="H658" s="169" t="s">
        <v>3053</v>
      </c>
      <c r="I658" s="171" t="s">
        <v>3581</v>
      </c>
      <c r="J658" s="87" t="s">
        <v>30</v>
      </c>
      <c r="K658" s="170"/>
      <c r="L658" s="170"/>
      <c r="M658" s="169" t="s">
        <v>188</v>
      </c>
      <c r="N658" s="169" t="s">
        <v>4110</v>
      </c>
      <c r="O658" s="170" t="s">
        <v>246</v>
      </c>
      <c r="P658" s="170" t="s">
        <v>246</v>
      </c>
      <c r="Q658" s="170"/>
      <c r="R658" s="170"/>
      <c r="S658" s="176">
        <v>43395</v>
      </c>
      <c r="T658" s="170"/>
      <c r="U658" s="170"/>
      <c r="V658" s="169">
        <v>1398</v>
      </c>
      <c r="W658" s="172"/>
      <c r="X658" s="169"/>
      <c r="Y658" s="173"/>
      <c r="Z658" s="172">
        <v>1398</v>
      </c>
      <c r="AA658" s="169" t="s">
        <v>39</v>
      </c>
      <c r="AB658" s="174"/>
    </row>
    <row r="659" spans="1:28" ht="15.75" customHeight="1" x14ac:dyDescent="0.2">
      <c r="A659" s="168"/>
      <c r="B659" s="169" t="s">
        <v>246</v>
      </c>
      <c r="C659" s="169" t="s">
        <v>1176</v>
      </c>
      <c r="D659" s="170" t="s">
        <v>1738</v>
      </c>
      <c r="E659" s="170" t="s">
        <v>2124</v>
      </c>
      <c r="F659" s="170"/>
      <c r="G659" s="170" t="s">
        <v>185</v>
      </c>
      <c r="H659" s="169" t="s">
        <v>3054</v>
      </c>
      <c r="I659" s="171" t="s">
        <v>3581</v>
      </c>
      <c r="J659" s="87" t="s">
        <v>30</v>
      </c>
      <c r="K659" s="170"/>
      <c r="L659" s="170"/>
      <c r="M659" s="169" t="s">
        <v>188</v>
      </c>
      <c r="N659" s="169" t="s">
        <v>4111</v>
      </c>
      <c r="O659" s="170" t="s">
        <v>246</v>
      </c>
      <c r="P659" s="170" t="s">
        <v>246</v>
      </c>
      <c r="Q659" s="170"/>
      <c r="R659" s="170"/>
      <c r="S659" s="176">
        <v>43395</v>
      </c>
      <c r="T659" s="170"/>
      <c r="U659" s="170"/>
      <c r="V659" s="169">
        <v>1836</v>
      </c>
      <c r="W659" s="172"/>
      <c r="X659" s="169"/>
      <c r="Y659" s="173"/>
      <c r="Z659" s="172">
        <v>1836</v>
      </c>
      <c r="AA659" s="169" t="s">
        <v>39</v>
      </c>
      <c r="AB659" s="174"/>
    </row>
    <row r="660" spans="1:28" ht="15.75" customHeight="1" x14ac:dyDescent="0.2">
      <c r="A660" s="168"/>
      <c r="B660" s="169"/>
      <c r="C660" s="169" t="s">
        <v>1177</v>
      </c>
      <c r="D660" s="170" t="s">
        <v>1738</v>
      </c>
      <c r="E660" s="170" t="s">
        <v>2125</v>
      </c>
      <c r="F660" s="170"/>
      <c r="G660" s="170" t="s">
        <v>185</v>
      </c>
      <c r="H660" s="169" t="s">
        <v>3055</v>
      </c>
      <c r="I660" s="171" t="s">
        <v>3592</v>
      </c>
      <c r="J660" s="87" t="s">
        <v>30</v>
      </c>
      <c r="K660" s="170"/>
      <c r="L660" s="170"/>
      <c r="M660" s="169" t="s">
        <v>184</v>
      </c>
      <c r="N660" s="169" t="s">
        <v>4112</v>
      </c>
      <c r="O660" s="170" t="s">
        <v>246</v>
      </c>
      <c r="P660" s="170" t="s">
        <v>246</v>
      </c>
      <c r="Q660" s="170"/>
      <c r="R660" s="170"/>
      <c r="S660" s="176">
        <v>43398</v>
      </c>
      <c r="T660" s="170"/>
      <c r="U660" s="170"/>
      <c r="V660" s="169">
        <v>3000</v>
      </c>
      <c r="W660" s="172"/>
      <c r="X660" s="169"/>
      <c r="Y660" s="173"/>
      <c r="Z660" s="172">
        <v>3000</v>
      </c>
      <c r="AA660" s="169" t="s">
        <v>39</v>
      </c>
      <c r="AB660" s="174"/>
    </row>
    <row r="661" spans="1:28" ht="15.75" customHeight="1" x14ac:dyDescent="0.2">
      <c r="A661" s="168"/>
      <c r="B661" s="169" t="s">
        <v>246</v>
      </c>
      <c r="C661" s="169" t="s">
        <v>1178</v>
      </c>
      <c r="D661" s="170" t="s">
        <v>1738</v>
      </c>
      <c r="E661" s="170" t="s">
        <v>2116</v>
      </c>
      <c r="F661" s="170"/>
      <c r="G661" s="170" t="s">
        <v>185</v>
      </c>
      <c r="H661" s="169" t="s">
        <v>3056</v>
      </c>
      <c r="I661" s="171" t="s">
        <v>3592</v>
      </c>
      <c r="J661" s="87" t="s">
        <v>30</v>
      </c>
      <c r="K661" s="170"/>
      <c r="L661" s="170"/>
      <c r="M661" s="169" t="s">
        <v>188</v>
      </c>
      <c r="N661" s="169" t="s">
        <v>3680</v>
      </c>
      <c r="O661" s="170" t="s">
        <v>246</v>
      </c>
      <c r="P661" s="170" t="s">
        <v>246</v>
      </c>
      <c r="Q661" s="170"/>
      <c r="R661" s="170"/>
      <c r="S661" s="176">
        <v>43409</v>
      </c>
      <c r="T661" s="170"/>
      <c r="U661" s="170"/>
      <c r="V661" s="169">
        <v>3960</v>
      </c>
      <c r="W661" s="172"/>
      <c r="X661" s="169"/>
      <c r="Y661" s="173"/>
      <c r="Z661" s="172">
        <v>3960</v>
      </c>
      <c r="AA661" s="169" t="s">
        <v>39</v>
      </c>
      <c r="AB661" s="174"/>
    </row>
    <row r="662" spans="1:28" ht="15.75" customHeight="1" x14ac:dyDescent="0.2">
      <c r="A662" s="168"/>
      <c r="B662" s="169"/>
      <c r="C662" s="169" t="s">
        <v>1179</v>
      </c>
      <c r="D662" s="170" t="s">
        <v>1738</v>
      </c>
      <c r="E662" s="170" t="s">
        <v>2119</v>
      </c>
      <c r="F662" s="170"/>
      <c r="G662" s="170" t="s">
        <v>185</v>
      </c>
      <c r="H662" s="169" t="s">
        <v>3057</v>
      </c>
      <c r="I662" s="171" t="s">
        <v>3580</v>
      </c>
      <c r="J662" s="87" t="s">
        <v>30</v>
      </c>
      <c r="K662" s="170"/>
      <c r="L662" s="170"/>
      <c r="M662" s="169" t="s">
        <v>184</v>
      </c>
      <c r="N662" s="169" t="s">
        <v>3731</v>
      </c>
      <c r="O662" s="170" t="s">
        <v>246</v>
      </c>
      <c r="P662" s="170" t="s">
        <v>246</v>
      </c>
      <c r="Q662" s="170"/>
      <c r="R662" s="170"/>
      <c r="S662" s="176">
        <v>43412</v>
      </c>
      <c r="T662" s="170"/>
      <c r="U662" s="170"/>
      <c r="V662" s="169">
        <v>2640</v>
      </c>
      <c r="W662" s="172"/>
      <c r="X662" s="169"/>
      <c r="Y662" s="173"/>
      <c r="Z662" s="172">
        <v>2640</v>
      </c>
      <c r="AA662" s="169" t="s">
        <v>39</v>
      </c>
      <c r="AB662" s="174"/>
    </row>
    <row r="663" spans="1:28" ht="15.75" customHeight="1" x14ac:dyDescent="0.2">
      <c r="A663" s="168"/>
      <c r="B663" s="169" t="s">
        <v>433</v>
      </c>
      <c r="C663" s="169" t="s">
        <v>1180</v>
      </c>
      <c r="D663" s="170" t="s">
        <v>1738</v>
      </c>
      <c r="E663" s="170" t="s">
        <v>2114</v>
      </c>
      <c r="F663" s="170"/>
      <c r="G663" s="170" t="s">
        <v>185</v>
      </c>
      <c r="H663" s="169" t="s">
        <v>3058</v>
      </c>
      <c r="I663" s="171" t="s">
        <v>3581</v>
      </c>
      <c r="J663" s="87" t="s">
        <v>30</v>
      </c>
      <c r="K663" s="170"/>
      <c r="L663" s="170"/>
      <c r="M663" s="169" t="s">
        <v>184</v>
      </c>
      <c r="N663" s="169" t="s">
        <v>4113</v>
      </c>
      <c r="O663" s="170" t="s">
        <v>246</v>
      </c>
      <c r="P663" s="170" t="s">
        <v>246</v>
      </c>
      <c r="Q663" s="170"/>
      <c r="R663" s="170"/>
      <c r="S663" s="176">
        <v>43416</v>
      </c>
      <c r="T663" s="170"/>
      <c r="U663" s="170"/>
      <c r="V663" s="169">
        <v>1398</v>
      </c>
      <c r="W663" s="172"/>
      <c r="X663" s="169"/>
      <c r="Y663" s="173"/>
      <c r="Z663" s="172">
        <v>1398</v>
      </c>
      <c r="AA663" s="169" t="s">
        <v>39</v>
      </c>
      <c r="AB663" s="174"/>
    </row>
    <row r="664" spans="1:28" ht="15.75" customHeight="1" x14ac:dyDescent="0.2">
      <c r="A664" s="168"/>
      <c r="B664" s="169" t="s">
        <v>246</v>
      </c>
      <c r="C664" s="169" t="s">
        <v>1181</v>
      </c>
      <c r="D664" s="170" t="s">
        <v>1738</v>
      </c>
      <c r="E664" s="170" t="s">
        <v>2114</v>
      </c>
      <c r="F664" s="170"/>
      <c r="G664" s="170" t="s">
        <v>185</v>
      </c>
      <c r="H664" s="169" t="s">
        <v>3059</v>
      </c>
      <c r="I664" s="171" t="s">
        <v>3592</v>
      </c>
      <c r="J664" s="87" t="s">
        <v>30</v>
      </c>
      <c r="K664" s="170"/>
      <c r="L664" s="170"/>
      <c r="M664" s="169" t="s">
        <v>190</v>
      </c>
      <c r="N664" s="169" t="s">
        <v>4114</v>
      </c>
      <c r="O664" s="170" t="s">
        <v>246</v>
      </c>
      <c r="P664" s="170" t="s">
        <v>246</v>
      </c>
      <c r="Q664" s="170"/>
      <c r="R664" s="170"/>
      <c r="S664" s="176">
        <v>43419</v>
      </c>
      <c r="T664" s="170"/>
      <c r="U664" s="170"/>
      <c r="V664" s="169">
        <v>1398</v>
      </c>
      <c r="W664" s="172"/>
      <c r="X664" s="169"/>
      <c r="Y664" s="173"/>
      <c r="Z664" s="172">
        <v>1398</v>
      </c>
      <c r="AA664" s="169" t="s">
        <v>39</v>
      </c>
      <c r="AB664" s="174"/>
    </row>
    <row r="665" spans="1:28" ht="15.75" customHeight="1" x14ac:dyDescent="0.2">
      <c r="A665" s="168"/>
      <c r="B665" s="169" t="s">
        <v>434</v>
      </c>
      <c r="C665" s="169" t="s">
        <v>1182</v>
      </c>
      <c r="D665" s="170" t="s">
        <v>1738</v>
      </c>
      <c r="E665" s="170" t="s">
        <v>2114</v>
      </c>
      <c r="F665" s="170"/>
      <c r="G665" s="170" t="s">
        <v>185</v>
      </c>
      <c r="H665" s="169" t="s">
        <v>3060</v>
      </c>
      <c r="I665" s="171" t="s">
        <v>3592</v>
      </c>
      <c r="J665" s="87" t="s">
        <v>30</v>
      </c>
      <c r="K665" s="170"/>
      <c r="L665" s="170"/>
      <c r="M665" s="169" t="s">
        <v>184</v>
      </c>
      <c r="N665" s="169" t="s">
        <v>3684</v>
      </c>
      <c r="O665" s="170" t="s">
        <v>246</v>
      </c>
      <c r="P665" s="170" t="s">
        <v>246</v>
      </c>
      <c r="Q665" s="170"/>
      <c r="R665" s="170"/>
      <c r="S665" s="176">
        <v>43419</v>
      </c>
      <c r="T665" s="170"/>
      <c r="U665" s="170"/>
      <c r="V665" s="169">
        <v>1398</v>
      </c>
      <c r="W665" s="172"/>
      <c r="X665" s="169"/>
      <c r="Y665" s="173"/>
      <c r="Z665" s="172">
        <v>1398</v>
      </c>
      <c r="AA665" s="169" t="s">
        <v>39</v>
      </c>
      <c r="AB665" s="174"/>
    </row>
    <row r="666" spans="1:28" ht="15.75" customHeight="1" x14ac:dyDescent="0.2">
      <c r="A666" s="168"/>
      <c r="B666" s="169" t="s">
        <v>435</v>
      </c>
      <c r="C666" s="169" t="s">
        <v>1183</v>
      </c>
      <c r="D666" s="170" t="s">
        <v>1738</v>
      </c>
      <c r="E666" s="170" t="s">
        <v>2114</v>
      </c>
      <c r="F666" s="170"/>
      <c r="G666" s="170" t="s">
        <v>185</v>
      </c>
      <c r="H666" s="169" t="s">
        <v>3061</v>
      </c>
      <c r="I666" s="171" t="s">
        <v>3597</v>
      </c>
      <c r="J666" s="87" t="s">
        <v>30</v>
      </c>
      <c r="K666" s="170"/>
      <c r="L666" s="170"/>
      <c r="M666" s="169" t="s">
        <v>184</v>
      </c>
      <c r="N666" s="169" t="s">
        <v>4115</v>
      </c>
      <c r="O666" s="170" t="s">
        <v>246</v>
      </c>
      <c r="P666" s="170" t="s">
        <v>246</v>
      </c>
      <c r="Q666" s="170"/>
      <c r="R666" s="170"/>
      <c r="S666" s="176">
        <v>43426</v>
      </c>
      <c r="T666" s="170"/>
      <c r="U666" s="170"/>
      <c r="V666" s="169">
        <v>1398</v>
      </c>
      <c r="W666" s="172"/>
      <c r="X666" s="169"/>
      <c r="Y666" s="173"/>
      <c r="Z666" s="172">
        <v>1398</v>
      </c>
      <c r="AA666" s="169" t="s">
        <v>39</v>
      </c>
      <c r="AB666" s="174"/>
    </row>
    <row r="667" spans="1:28" ht="15.75" customHeight="1" x14ac:dyDescent="0.2">
      <c r="A667" s="168"/>
      <c r="B667" s="169" t="s">
        <v>246</v>
      </c>
      <c r="C667" s="169" t="s">
        <v>1184</v>
      </c>
      <c r="D667" s="170" t="s">
        <v>1738</v>
      </c>
      <c r="E667" s="170" t="s">
        <v>2114</v>
      </c>
      <c r="F667" s="170"/>
      <c r="G667" s="170" t="s">
        <v>185</v>
      </c>
      <c r="H667" s="169" t="s">
        <v>3062</v>
      </c>
      <c r="I667" s="171" t="s">
        <v>3592</v>
      </c>
      <c r="J667" s="87" t="s">
        <v>30</v>
      </c>
      <c r="K667" s="170"/>
      <c r="L667" s="170"/>
      <c r="M667" s="169" t="s">
        <v>186</v>
      </c>
      <c r="N667" s="169" t="s">
        <v>4116</v>
      </c>
      <c r="O667" s="170" t="s">
        <v>246</v>
      </c>
      <c r="P667" s="170" t="s">
        <v>246</v>
      </c>
      <c r="Q667" s="170"/>
      <c r="R667" s="170"/>
      <c r="S667" s="176">
        <v>43430</v>
      </c>
      <c r="T667" s="170"/>
      <c r="U667" s="170"/>
      <c r="V667" s="169">
        <v>1398</v>
      </c>
      <c r="W667" s="172"/>
      <c r="X667" s="169"/>
      <c r="Y667" s="173"/>
      <c r="Z667" s="172">
        <v>1398</v>
      </c>
      <c r="AA667" s="169" t="s">
        <v>39</v>
      </c>
      <c r="AB667" s="174"/>
    </row>
    <row r="668" spans="1:28" ht="15.75" customHeight="1" x14ac:dyDescent="0.2">
      <c r="A668" s="168"/>
      <c r="B668" s="169" t="s">
        <v>246</v>
      </c>
      <c r="C668" s="169" t="s">
        <v>1185</v>
      </c>
      <c r="D668" s="170" t="s">
        <v>1738</v>
      </c>
      <c r="E668" s="170" t="s">
        <v>2126</v>
      </c>
      <c r="F668" s="170"/>
      <c r="G668" s="170" t="s">
        <v>185</v>
      </c>
      <c r="H668" s="169" t="s">
        <v>3063</v>
      </c>
      <c r="I668" s="171" t="s">
        <v>3592</v>
      </c>
      <c r="J668" s="87" t="s">
        <v>30</v>
      </c>
      <c r="K668" s="170"/>
      <c r="L668" s="170"/>
      <c r="M668" s="169" t="s">
        <v>3635</v>
      </c>
      <c r="N668" s="169" t="s">
        <v>4117</v>
      </c>
      <c r="O668" s="170" t="s">
        <v>246</v>
      </c>
      <c r="P668" s="170" t="s">
        <v>246</v>
      </c>
      <c r="Q668" s="170"/>
      <c r="R668" s="170"/>
      <c r="S668" s="176">
        <v>43440</v>
      </c>
      <c r="T668" s="170"/>
      <c r="U668" s="170"/>
      <c r="V668" s="169">
        <v>2400</v>
      </c>
      <c r="W668" s="172"/>
      <c r="X668" s="169"/>
      <c r="Y668" s="173"/>
      <c r="Z668" s="172">
        <v>2400</v>
      </c>
      <c r="AA668" s="169" t="s">
        <v>39</v>
      </c>
      <c r="AB668" s="174"/>
    </row>
    <row r="669" spans="1:28" ht="15.75" customHeight="1" x14ac:dyDescent="0.2">
      <c r="A669" s="168"/>
      <c r="B669" s="169" t="s">
        <v>436</v>
      </c>
      <c r="C669" s="169" t="s">
        <v>1186</v>
      </c>
      <c r="D669" s="170" t="s">
        <v>1738</v>
      </c>
      <c r="E669" s="170" t="s">
        <v>2114</v>
      </c>
      <c r="F669" s="170"/>
      <c r="G669" s="170" t="s">
        <v>185</v>
      </c>
      <c r="H669" s="169" t="s">
        <v>3064</v>
      </c>
      <c r="I669" s="171" t="s">
        <v>3592</v>
      </c>
      <c r="J669" s="87" t="s">
        <v>30</v>
      </c>
      <c r="K669" s="170"/>
      <c r="L669" s="170"/>
      <c r="M669" s="169" t="s">
        <v>184</v>
      </c>
      <c r="N669" s="169" t="s">
        <v>4118</v>
      </c>
      <c r="O669" s="170" t="s">
        <v>246</v>
      </c>
      <c r="P669" s="170" t="s">
        <v>246</v>
      </c>
      <c r="Q669" s="170"/>
      <c r="R669" s="170"/>
      <c r="S669" s="176">
        <v>43440</v>
      </c>
      <c r="T669" s="170"/>
      <c r="U669" s="170"/>
      <c r="V669" s="169">
        <v>1398</v>
      </c>
      <c r="W669" s="172"/>
      <c r="X669" s="169"/>
      <c r="Y669" s="173"/>
      <c r="Z669" s="172">
        <v>1398</v>
      </c>
      <c r="AA669" s="169" t="s">
        <v>39</v>
      </c>
      <c r="AB669" s="174"/>
    </row>
    <row r="670" spans="1:28" ht="15.75" customHeight="1" x14ac:dyDescent="0.2">
      <c r="A670" s="168"/>
      <c r="B670" s="169" t="s">
        <v>246</v>
      </c>
      <c r="C670" s="169" t="s">
        <v>1187</v>
      </c>
      <c r="D670" s="170" t="s">
        <v>1738</v>
      </c>
      <c r="E670" s="170" t="s">
        <v>2117</v>
      </c>
      <c r="F670" s="170"/>
      <c r="G670" s="170" t="s">
        <v>185</v>
      </c>
      <c r="H670" s="169" t="s">
        <v>3065</v>
      </c>
      <c r="I670" s="171" t="s">
        <v>3594</v>
      </c>
      <c r="J670" s="87" t="s">
        <v>30</v>
      </c>
      <c r="K670" s="170"/>
      <c r="L670" s="170"/>
      <c r="M670" s="169" t="s">
        <v>188</v>
      </c>
      <c r="N670" s="169" t="s">
        <v>4048</v>
      </c>
      <c r="O670" s="170" t="s">
        <v>246</v>
      </c>
      <c r="P670" s="170" t="s">
        <v>246</v>
      </c>
      <c r="Q670" s="170"/>
      <c r="R670" s="170"/>
      <c r="S670" s="176">
        <v>43444</v>
      </c>
      <c r="T670" s="170"/>
      <c r="U670" s="170"/>
      <c r="V670" s="169">
        <v>2604</v>
      </c>
      <c r="W670" s="172"/>
      <c r="X670" s="169"/>
      <c r="Y670" s="173"/>
      <c r="Z670" s="172">
        <v>2604</v>
      </c>
      <c r="AA670" s="169" t="s">
        <v>39</v>
      </c>
      <c r="AB670" s="174"/>
    </row>
    <row r="671" spans="1:28" ht="15.75" customHeight="1" x14ac:dyDescent="0.2">
      <c r="A671" s="168"/>
      <c r="B671" s="169" t="s">
        <v>246</v>
      </c>
      <c r="C671" s="169" t="s">
        <v>1188</v>
      </c>
      <c r="D671" s="170" t="s">
        <v>1738</v>
      </c>
      <c r="E671" s="170" t="s">
        <v>2116</v>
      </c>
      <c r="F671" s="170"/>
      <c r="G671" s="170" t="s">
        <v>185</v>
      </c>
      <c r="H671" s="169" t="s">
        <v>3066</v>
      </c>
      <c r="I671" s="171" t="s">
        <v>3594</v>
      </c>
      <c r="J671" s="87" t="s">
        <v>30</v>
      </c>
      <c r="K671" s="170"/>
      <c r="L671" s="170"/>
      <c r="M671" s="169" t="s">
        <v>190</v>
      </c>
      <c r="N671" s="169" t="s">
        <v>3777</v>
      </c>
      <c r="O671" s="170" t="s">
        <v>246</v>
      </c>
      <c r="P671" s="170" t="s">
        <v>246</v>
      </c>
      <c r="Q671" s="170"/>
      <c r="R671" s="170"/>
      <c r="S671" s="176">
        <v>43444</v>
      </c>
      <c r="T671" s="170"/>
      <c r="U671" s="170"/>
      <c r="V671" s="169">
        <v>3960</v>
      </c>
      <c r="W671" s="172"/>
      <c r="X671" s="169"/>
      <c r="Y671" s="173"/>
      <c r="Z671" s="172">
        <v>3960</v>
      </c>
      <c r="AA671" s="169" t="s">
        <v>39</v>
      </c>
      <c r="AB671" s="174"/>
    </row>
    <row r="672" spans="1:28" ht="15.75" customHeight="1" x14ac:dyDescent="0.2">
      <c r="A672" s="168"/>
      <c r="B672" s="169" t="s">
        <v>437</v>
      </c>
      <c r="C672" s="169" t="s">
        <v>1189</v>
      </c>
      <c r="D672" s="170" t="s">
        <v>1738</v>
      </c>
      <c r="E672" s="170" t="s">
        <v>2114</v>
      </c>
      <c r="F672" s="170"/>
      <c r="G672" s="170" t="s">
        <v>185</v>
      </c>
      <c r="H672" s="169" t="s">
        <v>3067</v>
      </c>
      <c r="I672" s="171" t="s">
        <v>3593</v>
      </c>
      <c r="J672" s="87" t="s">
        <v>30</v>
      </c>
      <c r="K672" s="170"/>
      <c r="L672" s="170"/>
      <c r="M672" s="169" t="s">
        <v>184</v>
      </c>
      <c r="N672" s="169" t="s">
        <v>4119</v>
      </c>
      <c r="O672" s="170" t="s">
        <v>246</v>
      </c>
      <c r="P672" s="170" t="s">
        <v>246</v>
      </c>
      <c r="Q672" s="170"/>
      <c r="R672" s="170"/>
      <c r="S672" s="176">
        <v>43444</v>
      </c>
      <c r="T672" s="170"/>
      <c r="U672" s="170"/>
      <c r="V672" s="169">
        <v>1398</v>
      </c>
      <c r="W672" s="172"/>
      <c r="X672" s="169"/>
      <c r="Y672" s="173"/>
      <c r="Z672" s="172">
        <v>1398</v>
      </c>
      <c r="AA672" s="169" t="s">
        <v>39</v>
      </c>
      <c r="AB672" s="174"/>
    </row>
    <row r="673" spans="1:28" ht="15.75" customHeight="1" x14ac:dyDescent="0.2">
      <c r="A673" s="168"/>
      <c r="B673" s="169" t="s">
        <v>438</v>
      </c>
      <c r="C673" s="169" t="s">
        <v>1190</v>
      </c>
      <c r="D673" s="170" t="s">
        <v>1738</v>
      </c>
      <c r="E673" s="170" t="s">
        <v>2116</v>
      </c>
      <c r="F673" s="170"/>
      <c r="G673" s="170" t="s">
        <v>185</v>
      </c>
      <c r="H673" s="169" t="s">
        <v>3068</v>
      </c>
      <c r="I673" s="171" t="s">
        <v>3593</v>
      </c>
      <c r="J673" s="87" t="s">
        <v>30</v>
      </c>
      <c r="K673" s="170" t="s">
        <v>31</v>
      </c>
      <c r="L673" s="170"/>
      <c r="M673" s="169" t="s">
        <v>3633</v>
      </c>
      <c r="N673" s="169" t="s">
        <v>4120</v>
      </c>
      <c r="O673" s="170" t="s">
        <v>4411</v>
      </c>
      <c r="P673" s="170" t="s">
        <v>4479</v>
      </c>
      <c r="Q673" s="170"/>
      <c r="R673" s="170"/>
      <c r="S673" s="176">
        <v>43452</v>
      </c>
      <c r="T673" s="170"/>
      <c r="U673" s="170"/>
      <c r="V673" s="169">
        <v>3960</v>
      </c>
      <c r="W673" s="172"/>
      <c r="X673" s="169"/>
      <c r="Y673" s="173">
        <v>1980</v>
      </c>
      <c r="Z673" s="172">
        <v>1980</v>
      </c>
      <c r="AA673" s="169" t="s">
        <v>39</v>
      </c>
      <c r="AB673" s="174"/>
    </row>
    <row r="674" spans="1:28" ht="15.75" customHeight="1" x14ac:dyDescent="0.2">
      <c r="A674" s="168"/>
      <c r="B674" s="169" t="s">
        <v>246</v>
      </c>
      <c r="C674" s="169" t="s">
        <v>1191</v>
      </c>
      <c r="D674" s="170" t="s">
        <v>1738</v>
      </c>
      <c r="E674" s="170" t="s">
        <v>2114</v>
      </c>
      <c r="F674" s="170"/>
      <c r="G674" s="170" t="s">
        <v>185</v>
      </c>
      <c r="H674" s="169" t="s">
        <v>3069</v>
      </c>
      <c r="I674" s="171" t="s">
        <v>246</v>
      </c>
      <c r="J674" s="87" t="s">
        <v>30</v>
      </c>
      <c r="K674" s="170"/>
      <c r="L674" s="170"/>
      <c r="M674" s="169" t="s">
        <v>208</v>
      </c>
      <c r="N674" s="169" t="s">
        <v>4000</v>
      </c>
      <c r="O674" s="170" t="s">
        <v>246</v>
      </c>
      <c r="P674" s="170" t="s">
        <v>246</v>
      </c>
      <c r="Q674" s="170"/>
      <c r="R674" s="170"/>
      <c r="S674" s="176">
        <v>43475</v>
      </c>
      <c r="T674" s="170"/>
      <c r="U674" s="170"/>
      <c r="V674" s="169">
        <v>1398</v>
      </c>
      <c r="W674" s="172"/>
      <c r="X674" s="169"/>
      <c r="Y674" s="173"/>
      <c r="Z674" s="172">
        <v>1398</v>
      </c>
      <c r="AA674" s="169" t="s">
        <v>246</v>
      </c>
      <c r="AB674" s="174"/>
    </row>
    <row r="675" spans="1:28" ht="15.75" customHeight="1" x14ac:dyDescent="0.2">
      <c r="A675" s="168"/>
      <c r="B675" s="169" t="s">
        <v>246</v>
      </c>
      <c r="C675" s="169" t="s">
        <v>246</v>
      </c>
      <c r="D675" s="170" t="s">
        <v>1738</v>
      </c>
      <c r="E675" s="170" t="s">
        <v>2127</v>
      </c>
      <c r="F675" s="170"/>
      <c r="G675" s="170" t="s">
        <v>185</v>
      </c>
      <c r="H675" s="169" t="s">
        <v>3070</v>
      </c>
      <c r="I675" s="171" t="s">
        <v>246</v>
      </c>
      <c r="J675" s="87" t="s">
        <v>30</v>
      </c>
      <c r="K675" s="170"/>
      <c r="L675" s="170"/>
      <c r="M675" s="169" t="s">
        <v>188</v>
      </c>
      <c r="N675" s="169" t="s">
        <v>4121</v>
      </c>
      <c r="O675" s="170" t="s">
        <v>246</v>
      </c>
      <c r="P675" s="170" t="s">
        <v>246</v>
      </c>
      <c r="Q675" s="170"/>
      <c r="R675" s="170"/>
      <c r="S675" s="176">
        <v>43475</v>
      </c>
      <c r="T675" s="170"/>
      <c r="U675" s="170"/>
      <c r="V675" s="169">
        <v>3000</v>
      </c>
      <c r="W675" s="172"/>
      <c r="X675" s="169"/>
      <c r="Y675" s="173"/>
      <c r="Z675" s="172">
        <v>3000</v>
      </c>
      <c r="AA675" s="169" t="s">
        <v>246</v>
      </c>
      <c r="AB675" s="174"/>
    </row>
    <row r="676" spans="1:28" ht="15.75" customHeight="1" x14ac:dyDescent="0.2">
      <c r="A676" s="168"/>
      <c r="B676" s="169" t="s">
        <v>246</v>
      </c>
      <c r="C676" s="169" t="s">
        <v>1192</v>
      </c>
      <c r="D676" s="170" t="s">
        <v>1738</v>
      </c>
      <c r="E676" s="170" t="s">
        <v>2114</v>
      </c>
      <c r="F676" s="170"/>
      <c r="G676" s="170" t="s">
        <v>185</v>
      </c>
      <c r="H676" s="169" t="s">
        <v>3071</v>
      </c>
      <c r="I676" s="171" t="s">
        <v>246</v>
      </c>
      <c r="J676" s="87" t="s">
        <v>30</v>
      </c>
      <c r="K676" s="170" t="s">
        <v>31</v>
      </c>
      <c r="L676" s="170"/>
      <c r="M676" s="169" t="s">
        <v>190</v>
      </c>
      <c r="N676" s="169" t="s">
        <v>4122</v>
      </c>
      <c r="O676" s="170" t="s">
        <v>37</v>
      </c>
      <c r="P676" s="170" t="s">
        <v>4480</v>
      </c>
      <c r="Q676" s="170"/>
      <c r="R676" s="170"/>
      <c r="S676" s="176">
        <v>43479</v>
      </c>
      <c r="T676" s="170"/>
      <c r="U676" s="170"/>
      <c r="V676" s="169">
        <v>1398</v>
      </c>
      <c r="W676" s="172"/>
      <c r="X676" s="169"/>
      <c r="Y676" s="173">
        <v>699</v>
      </c>
      <c r="Z676" s="172">
        <v>699</v>
      </c>
      <c r="AA676" s="169" t="s">
        <v>246</v>
      </c>
      <c r="AB676" s="174"/>
    </row>
    <row r="677" spans="1:28" ht="15.75" customHeight="1" x14ac:dyDescent="0.2">
      <c r="A677" s="168"/>
      <c r="B677" s="169" t="s">
        <v>246</v>
      </c>
      <c r="C677" s="169" t="s">
        <v>1193</v>
      </c>
      <c r="D677" s="170" t="s">
        <v>1738</v>
      </c>
      <c r="E677" s="170" t="s">
        <v>2116</v>
      </c>
      <c r="F677" s="170"/>
      <c r="G677" s="170" t="s">
        <v>246</v>
      </c>
      <c r="H677" s="169" t="s">
        <v>3072</v>
      </c>
      <c r="I677" s="171" t="s">
        <v>246</v>
      </c>
      <c r="J677" s="87" t="s">
        <v>30</v>
      </c>
      <c r="K677" s="170"/>
      <c r="L677" s="170"/>
      <c r="M677" s="169" t="s">
        <v>190</v>
      </c>
      <c r="N677" s="169" t="s">
        <v>3777</v>
      </c>
      <c r="O677" s="170" t="s">
        <v>246</v>
      </c>
      <c r="P677" s="170" t="s">
        <v>246</v>
      </c>
      <c r="Q677" s="170"/>
      <c r="R677" s="170"/>
      <c r="S677" s="176">
        <v>43479</v>
      </c>
      <c r="T677" s="170"/>
      <c r="U677" s="170"/>
      <c r="V677" s="169">
        <v>3960</v>
      </c>
      <c r="W677" s="172"/>
      <c r="X677" s="169"/>
      <c r="Y677" s="173"/>
      <c r="Z677" s="172">
        <v>3960</v>
      </c>
      <c r="AA677" s="169" t="s">
        <v>246</v>
      </c>
      <c r="AB677" s="174"/>
    </row>
    <row r="678" spans="1:28" ht="15.75" customHeight="1" x14ac:dyDescent="0.2">
      <c r="A678" s="168"/>
      <c r="B678" s="169" t="s">
        <v>246</v>
      </c>
      <c r="C678" s="169" t="s">
        <v>1194</v>
      </c>
      <c r="D678" s="170" t="s">
        <v>1738</v>
      </c>
      <c r="E678" s="170" t="s">
        <v>2114</v>
      </c>
      <c r="F678" s="170"/>
      <c r="G678" s="170" t="s">
        <v>185</v>
      </c>
      <c r="H678" s="169" t="s">
        <v>3073</v>
      </c>
      <c r="I678" s="171" t="s">
        <v>246</v>
      </c>
      <c r="J678" s="87" t="s">
        <v>30</v>
      </c>
      <c r="K678" s="170" t="s">
        <v>31</v>
      </c>
      <c r="L678" s="170"/>
      <c r="M678" s="169" t="s">
        <v>184</v>
      </c>
      <c r="N678" s="169" t="s">
        <v>4123</v>
      </c>
      <c r="O678" s="170" t="s">
        <v>37</v>
      </c>
      <c r="P678" s="170" t="s">
        <v>4481</v>
      </c>
      <c r="Q678" s="170"/>
      <c r="R678" s="170"/>
      <c r="S678" s="176">
        <v>43482</v>
      </c>
      <c r="T678" s="170"/>
      <c r="U678" s="170"/>
      <c r="V678" s="169">
        <v>1398</v>
      </c>
      <c r="W678" s="172"/>
      <c r="X678" s="169"/>
      <c r="Y678" s="173">
        <v>699</v>
      </c>
      <c r="Z678" s="172">
        <v>699</v>
      </c>
      <c r="AA678" s="169" t="s">
        <v>246</v>
      </c>
      <c r="AB678" s="174"/>
    </row>
    <row r="679" spans="1:28" ht="15.75" customHeight="1" x14ac:dyDescent="0.2">
      <c r="A679" s="168"/>
      <c r="B679" s="169" t="s">
        <v>246</v>
      </c>
      <c r="C679" s="169" t="s">
        <v>1195</v>
      </c>
      <c r="D679" s="170" t="s">
        <v>1738</v>
      </c>
      <c r="E679" s="170" t="s">
        <v>2114</v>
      </c>
      <c r="F679" s="170"/>
      <c r="G679" s="170" t="s">
        <v>185</v>
      </c>
      <c r="H679" s="169" t="s">
        <v>3074</v>
      </c>
      <c r="I679" s="171" t="s">
        <v>246</v>
      </c>
      <c r="J679" s="87" t="s">
        <v>30</v>
      </c>
      <c r="K679" s="170"/>
      <c r="L679" s="170"/>
      <c r="M679" s="169" t="s">
        <v>190</v>
      </c>
      <c r="N679" s="169" t="s">
        <v>4124</v>
      </c>
      <c r="O679" s="170" t="s">
        <v>246</v>
      </c>
      <c r="P679" s="170" t="s">
        <v>246</v>
      </c>
      <c r="Q679" s="170"/>
      <c r="R679" s="170"/>
      <c r="S679" s="176">
        <v>43489</v>
      </c>
      <c r="T679" s="170"/>
      <c r="U679" s="170"/>
      <c r="V679" s="169">
        <v>1398</v>
      </c>
      <c r="W679" s="172"/>
      <c r="X679" s="169"/>
      <c r="Y679" s="173"/>
      <c r="Z679" s="172">
        <v>1398</v>
      </c>
      <c r="AA679" s="169" t="s">
        <v>246</v>
      </c>
      <c r="AB679" s="174"/>
    </row>
    <row r="680" spans="1:28" ht="15.75" customHeight="1" x14ac:dyDescent="0.2">
      <c r="A680" s="168"/>
      <c r="B680" s="169" t="s">
        <v>246</v>
      </c>
      <c r="C680" s="169" t="s">
        <v>246</v>
      </c>
      <c r="D680" s="170" t="s">
        <v>1738</v>
      </c>
      <c r="E680" s="170" t="s">
        <v>2128</v>
      </c>
      <c r="F680" s="170"/>
      <c r="G680" s="170" t="s">
        <v>185</v>
      </c>
      <c r="H680" s="169" t="s">
        <v>3075</v>
      </c>
      <c r="I680" s="171" t="s">
        <v>246</v>
      </c>
      <c r="J680" s="87" t="s">
        <v>30</v>
      </c>
      <c r="K680" s="170"/>
      <c r="L680" s="170"/>
      <c r="M680" s="169" t="s">
        <v>184</v>
      </c>
      <c r="N680" s="169" t="s">
        <v>4125</v>
      </c>
      <c r="O680" s="170" t="s">
        <v>246</v>
      </c>
      <c r="P680" s="170" t="s">
        <v>246</v>
      </c>
      <c r="Q680" s="170"/>
      <c r="R680" s="170"/>
      <c r="S680" s="176">
        <v>43510</v>
      </c>
      <c r="T680" s="170"/>
      <c r="U680" s="170"/>
      <c r="V680" s="169">
        <v>3000</v>
      </c>
      <c r="W680" s="172"/>
      <c r="X680" s="169"/>
      <c r="Y680" s="173"/>
      <c r="Z680" s="172">
        <v>3000</v>
      </c>
      <c r="AA680" s="169" t="s">
        <v>246</v>
      </c>
      <c r="AB680" s="174"/>
    </row>
    <row r="681" spans="1:28" ht="15.75" customHeight="1" x14ac:dyDescent="0.2">
      <c r="A681" s="168"/>
      <c r="B681" s="169" t="s">
        <v>246</v>
      </c>
      <c r="C681" s="169" t="s">
        <v>1196</v>
      </c>
      <c r="D681" s="170" t="s">
        <v>1738</v>
      </c>
      <c r="E681" s="170" t="s">
        <v>2116</v>
      </c>
      <c r="F681" s="170"/>
      <c r="G681" s="170" t="s">
        <v>185</v>
      </c>
      <c r="H681" s="169" t="s">
        <v>3076</v>
      </c>
      <c r="I681" s="171" t="s">
        <v>246</v>
      </c>
      <c r="J681" s="87" t="s">
        <v>30</v>
      </c>
      <c r="K681" s="170"/>
      <c r="L681" s="170"/>
      <c r="M681" s="169" t="s">
        <v>188</v>
      </c>
      <c r="N681" s="169" t="s">
        <v>4126</v>
      </c>
      <c r="O681" s="170" t="s">
        <v>246</v>
      </c>
      <c r="P681" s="170" t="s">
        <v>246</v>
      </c>
      <c r="Q681" s="170"/>
      <c r="R681" s="170"/>
      <c r="S681" s="176">
        <v>43514</v>
      </c>
      <c r="T681" s="170"/>
      <c r="U681" s="170"/>
      <c r="V681" s="169">
        <v>4188</v>
      </c>
      <c r="W681" s="172"/>
      <c r="X681" s="169"/>
      <c r="Y681" s="173"/>
      <c r="Z681" s="172">
        <v>4188</v>
      </c>
      <c r="AA681" s="169" t="s">
        <v>246</v>
      </c>
      <c r="AB681" s="174"/>
    </row>
    <row r="682" spans="1:28" ht="15.75" customHeight="1" x14ac:dyDescent="0.2">
      <c r="A682" s="168"/>
      <c r="B682" s="169" t="s">
        <v>246</v>
      </c>
      <c r="C682" s="169" t="s">
        <v>246</v>
      </c>
      <c r="D682" s="170" t="s">
        <v>1738</v>
      </c>
      <c r="E682" s="170" t="s">
        <v>2121</v>
      </c>
      <c r="F682" s="170"/>
      <c r="G682" s="170" t="s">
        <v>185</v>
      </c>
      <c r="H682" s="169" t="s">
        <v>3077</v>
      </c>
      <c r="I682" s="171" t="s">
        <v>246</v>
      </c>
      <c r="J682" s="87" t="s">
        <v>30</v>
      </c>
      <c r="K682" s="170"/>
      <c r="L682" s="170"/>
      <c r="M682" s="169" t="s">
        <v>188</v>
      </c>
      <c r="N682" s="169" t="s">
        <v>4103</v>
      </c>
      <c r="O682" s="170" t="s">
        <v>246</v>
      </c>
      <c r="P682" s="170" t="s">
        <v>246</v>
      </c>
      <c r="Q682" s="170"/>
      <c r="R682" s="170"/>
      <c r="S682" s="176">
        <v>43528</v>
      </c>
      <c r="T682" s="170"/>
      <c r="U682" s="170"/>
      <c r="V682" s="169">
        <v>2604</v>
      </c>
      <c r="W682" s="172"/>
      <c r="X682" s="169"/>
      <c r="Y682" s="173"/>
      <c r="Z682" s="172">
        <v>2604</v>
      </c>
      <c r="AA682" s="169" t="s">
        <v>246</v>
      </c>
      <c r="AB682" s="174"/>
    </row>
    <row r="683" spans="1:28" ht="15.75" customHeight="1" x14ac:dyDescent="0.2">
      <c r="A683" s="168"/>
      <c r="B683" s="169" t="s">
        <v>246</v>
      </c>
      <c r="C683" s="169" t="s">
        <v>246</v>
      </c>
      <c r="D683" s="170" t="s">
        <v>1738</v>
      </c>
      <c r="E683" s="170" t="s">
        <v>2129</v>
      </c>
      <c r="F683" s="170"/>
      <c r="G683" s="170" t="s">
        <v>185</v>
      </c>
      <c r="H683" s="169" t="s">
        <v>3078</v>
      </c>
      <c r="I683" s="171" t="s">
        <v>246</v>
      </c>
      <c r="J683" s="87" t="s">
        <v>30</v>
      </c>
      <c r="K683" s="170"/>
      <c r="L683" s="170"/>
      <c r="M683" s="169" t="s">
        <v>184</v>
      </c>
      <c r="N683" s="169" t="s">
        <v>4127</v>
      </c>
      <c r="O683" s="170" t="s">
        <v>246</v>
      </c>
      <c r="P683" s="170" t="s">
        <v>246</v>
      </c>
      <c r="Q683" s="170"/>
      <c r="R683" s="170"/>
      <c r="S683" s="176">
        <v>43552</v>
      </c>
      <c r="T683" s="170"/>
      <c r="U683" s="170"/>
      <c r="V683" s="169">
        <v>2244</v>
      </c>
      <c r="W683" s="172"/>
      <c r="X683" s="169"/>
      <c r="Y683" s="173"/>
      <c r="Z683" s="172">
        <v>2244</v>
      </c>
      <c r="AA683" s="169" t="s">
        <v>246</v>
      </c>
      <c r="AB683" s="174"/>
    </row>
    <row r="684" spans="1:28" ht="15.75" customHeight="1" x14ac:dyDescent="0.2">
      <c r="A684" s="168"/>
      <c r="B684" s="169" t="s">
        <v>439</v>
      </c>
      <c r="C684" s="169" t="s">
        <v>1197</v>
      </c>
      <c r="D684" s="170" t="s">
        <v>1738</v>
      </c>
      <c r="E684" s="170" t="s">
        <v>2114</v>
      </c>
      <c r="F684" s="170"/>
      <c r="G684" s="170" t="s">
        <v>185</v>
      </c>
      <c r="H684" s="169" t="s">
        <v>3079</v>
      </c>
      <c r="I684" s="171" t="s">
        <v>3607</v>
      </c>
      <c r="J684" s="87" t="s">
        <v>30</v>
      </c>
      <c r="K684" s="170"/>
      <c r="L684" s="170"/>
      <c r="M684" s="169" t="s">
        <v>190</v>
      </c>
      <c r="N684" s="169" t="s">
        <v>4128</v>
      </c>
      <c r="O684" s="170" t="s">
        <v>246</v>
      </c>
      <c r="P684" s="170" t="s">
        <v>246</v>
      </c>
      <c r="Q684" s="170"/>
      <c r="R684" s="170"/>
      <c r="S684" s="176">
        <v>43143</v>
      </c>
      <c r="T684" s="170"/>
      <c r="U684" s="170"/>
      <c r="V684" s="169">
        <v>1332</v>
      </c>
      <c r="W684" s="172"/>
      <c r="X684" s="169"/>
      <c r="Y684" s="173"/>
      <c r="Z684" s="172">
        <v>1332</v>
      </c>
      <c r="AA684" s="169" t="s">
        <v>39</v>
      </c>
      <c r="AB684" s="174"/>
    </row>
    <row r="685" spans="1:28" ht="15.75" customHeight="1" x14ac:dyDescent="0.2">
      <c r="A685" s="168"/>
      <c r="B685" s="169" t="s">
        <v>246</v>
      </c>
      <c r="C685" s="169" t="s">
        <v>1198</v>
      </c>
      <c r="D685" s="170" t="s">
        <v>1738</v>
      </c>
      <c r="E685" s="170" t="s">
        <v>2116</v>
      </c>
      <c r="F685" s="170"/>
      <c r="G685" s="170" t="s">
        <v>185</v>
      </c>
      <c r="H685" s="169" t="s">
        <v>3080</v>
      </c>
      <c r="I685" s="171" t="s">
        <v>246</v>
      </c>
      <c r="J685" s="87" t="s">
        <v>30</v>
      </c>
      <c r="K685" s="170"/>
      <c r="L685" s="170"/>
      <c r="M685" s="169" t="s">
        <v>188</v>
      </c>
      <c r="N685" s="169" t="s">
        <v>4129</v>
      </c>
      <c r="O685" s="170" t="s">
        <v>246</v>
      </c>
      <c r="P685" s="170" t="s">
        <v>246</v>
      </c>
      <c r="Q685" s="170"/>
      <c r="R685" s="170"/>
      <c r="S685" s="176">
        <v>43556</v>
      </c>
      <c r="T685" s="170"/>
      <c r="U685" s="170"/>
      <c r="V685" s="169">
        <v>4188</v>
      </c>
      <c r="W685" s="172"/>
      <c r="X685" s="169"/>
      <c r="Y685" s="173"/>
      <c r="Z685" s="172">
        <v>4188</v>
      </c>
      <c r="AA685" s="169" t="s">
        <v>246</v>
      </c>
      <c r="AB685" s="174"/>
    </row>
    <row r="686" spans="1:28" ht="15.75" customHeight="1" x14ac:dyDescent="0.2">
      <c r="A686" s="168"/>
      <c r="B686" s="169" t="s">
        <v>246</v>
      </c>
      <c r="C686" s="169" t="s">
        <v>1199</v>
      </c>
      <c r="D686" s="170" t="s">
        <v>1739</v>
      </c>
      <c r="E686" s="170" t="s">
        <v>2130</v>
      </c>
      <c r="F686" s="170"/>
      <c r="G686" s="170" t="s">
        <v>185</v>
      </c>
      <c r="H686" s="169" t="s">
        <v>3081</v>
      </c>
      <c r="I686" s="171" t="s">
        <v>3602</v>
      </c>
      <c r="J686" s="87" t="s">
        <v>30</v>
      </c>
      <c r="K686" s="170"/>
      <c r="L686" s="170"/>
      <c r="M686" s="169" t="s">
        <v>188</v>
      </c>
      <c r="N686" s="169" t="s">
        <v>4130</v>
      </c>
      <c r="O686" s="170" t="s">
        <v>246</v>
      </c>
      <c r="P686" s="170" t="s">
        <v>246</v>
      </c>
      <c r="Q686" s="170"/>
      <c r="R686" s="170"/>
      <c r="S686" s="176">
        <v>43209</v>
      </c>
      <c r="T686" s="170"/>
      <c r="U686" s="170"/>
      <c r="V686" s="169">
        <v>2748.77</v>
      </c>
      <c r="W686" s="172"/>
      <c r="X686" s="169"/>
      <c r="Y686" s="173"/>
      <c r="Z686" s="172">
        <v>2748.77</v>
      </c>
      <c r="AA686" s="169" t="s">
        <v>39</v>
      </c>
      <c r="AB686" s="174"/>
    </row>
    <row r="687" spans="1:28" ht="15.75" customHeight="1" x14ac:dyDescent="0.2">
      <c r="A687" s="168"/>
      <c r="B687" s="169" t="s">
        <v>246</v>
      </c>
      <c r="C687" s="169" t="s">
        <v>1200</v>
      </c>
      <c r="D687" s="170" t="s">
        <v>1739</v>
      </c>
      <c r="E687" s="170" t="s">
        <v>2131</v>
      </c>
      <c r="F687" s="170"/>
      <c r="G687" s="170" t="s">
        <v>185</v>
      </c>
      <c r="H687" s="169" t="s">
        <v>3082</v>
      </c>
      <c r="I687" s="171" t="s">
        <v>3587</v>
      </c>
      <c r="J687" s="87" t="s">
        <v>30</v>
      </c>
      <c r="K687" s="170"/>
      <c r="L687" s="170"/>
      <c r="M687" s="169" t="s">
        <v>188</v>
      </c>
      <c r="N687" s="169" t="s">
        <v>3977</v>
      </c>
      <c r="O687" s="170" t="s">
        <v>246</v>
      </c>
      <c r="P687" s="170" t="s">
        <v>246</v>
      </c>
      <c r="Q687" s="170"/>
      <c r="R687" s="170"/>
      <c r="S687" s="176">
        <v>43230</v>
      </c>
      <c r="T687" s="170"/>
      <c r="U687" s="170"/>
      <c r="V687" s="169">
        <v>2117.6999999999998</v>
      </c>
      <c r="W687" s="172"/>
      <c r="X687" s="169"/>
      <c r="Y687" s="173"/>
      <c r="Z687" s="172">
        <v>2117.6999999999998</v>
      </c>
      <c r="AA687" s="169" t="s">
        <v>39</v>
      </c>
      <c r="AB687" s="174"/>
    </row>
    <row r="688" spans="1:28" ht="15.75" customHeight="1" x14ac:dyDescent="0.2">
      <c r="A688" s="168"/>
      <c r="B688" s="169" t="s">
        <v>246</v>
      </c>
      <c r="C688" s="169" t="s">
        <v>1201</v>
      </c>
      <c r="D688" s="170" t="s">
        <v>1739</v>
      </c>
      <c r="E688" s="170" t="s">
        <v>2132</v>
      </c>
      <c r="F688" s="170"/>
      <c r="G688" s="170" t="s">
        <v>185</v>
      </c>
      <c r="H688" s="169" t="s">
        <v>3083</v>
      </c>
      <c r="I688" s="171" t="s">
        <v>3587</v>
      </c>
      <c r="J688" s="87" t="s">
        <v>30</v>
      </c>
      <c r="K688" s="170"/>
      <c r="L688" s="170"/>
      <c r="M688" s="169" t="s">
        <v>3638</v>
      </c>
      <c r="N688" s="169" t="s">
        <v>4131</v>
      </c>
      <c r="O688" s="170" t="s">
        <v>246</v>
      </c>
      <c r="P688" s="170" t="s">
        <v>246</v>
      </c>
      <c r="Q688" s="170"/>
      <c r="R688" s="170"/>
      <c r="S688" s="176">
        <v>43237</v>
      </c>
      <c r="T688" s="170"/>
      <c r="U688" s="170"/>
      <c r="V688" s="169">
        <v>2412.94</v>
      </c>
      <c r="W688" s="172"/>
      <c r="X688" s="169"/>
      <c r="Y688" s="173"/>
      <c r="Z688" s="172">
        <v>2412.94</v>
      </c>
      <c r="AA688" s="169" t="s">
        <v>39</v>
      </c>
      <c r="AB688" s="174"/>
    </row>
    <row r="689" spans="1:28" ht="15.75" customHeight="1" x14ac:dyDescent="0.2">
      <c r="A689" s="168"/>
      <c r="B689" s="169" t="s">
        <v>246</v>
      </c>
      <c r="C689" s="169" t="s">
        <v>1202</v>
      </c>
      <c r="D689" s="170" t="s">
        <v>1739</v>
      </c>
      <c r="E689" s="170" t="s">
        <v>2131</v>
      </c>
      <c r="F689" s="170"/>
      <c r="G689" s="170" t="s">
        <v>185</v>
      </c>
      <c r="H689" s="169" t="s">
        <v>3084</v>
      </c>
      <c r="I689" s="171" t="s">
        <v>3601</v>
      </c>
      <c r="J689" s="87" t="s">
        <v>30</v>
      </c>
      <c r="K689" s="170"/>
      <c r="L689" s="170"/>
      <c r="M689" s="169" t="s">
        <v>190</v>
      </c>
      <c r="N689" s="169" t="s">
        <v>4132</v>
      </c>
      <c r="O689" s="170" t="s">
        <v>246</v>
      </c>
      <c r="P689" s="170" t="s">
        <v>246</v>
      </c>
      <c r="Q689" s="170"/>
      <c r="R689" s="170"/>
      <c r="S689" s="176">
        <v>43251</v>
      </c>
      <c r="T689" s="170"/>
      <c r="U689" s="170"/>
      <c r="V689" s="169">
        <v>2168.5</v>
      </c>
      <c r="W689" s="172"/>
      <c r="X689" s="169"/>
      <c r="Y689" s="173"/>
      <c r="Z689" s="172">
        <v>2168.5</v>
      </c>
      <c r="AA689" s="169" t="s">
        <v>39</v>
      </c>
      <c r="AB689" s="174"/>
    </row>
    <row r="690" spans="1:28" ht="15.75" customHeight="1" x14ac:dyDescent="0.2">
      <c r="A690" s="168"/>
      <c r="B690" s="169" t="s">
        <v>246</v>
      </c>
      <c r="C690" s="169" t="s">
        <v>1203</v>
      </c>
      <c r="D690" s="170" t="s">
        <v>1739</v>
      </c>
      <c r="E690" s="170" t="s">
        <v>2131</v>
      </c>
      <c r="F690" s="170"/>
      <c r="G690" s="170" t="s">
        <v>185</v>
      </c>
      <c r="H690" s="169" t="s">
        <v>3085</v>
      </c>
      <c r="I690" s="171" t="s">
        <v>3589</v>
      </c>
      <c r="J690" s="87" t="s">
        <v>30</v>
      </c>
      <c r="K690" s="170"/>
      <c r="L690" s="170"/>
      <c r="M690" s="169" t="s">
        <v>188</v>
      </c>
      <c r="N690" s="169" t="s">
        <v>4133</v>
      </c>
      <c r="O690" s="170" t="s">
        <v>246</v>
      </c>
      <c r="P690" s="170" t="s">
        <v>246</v>
      </c>
      <c r="Q690" s="170"/>
      <c r="R690" s="170"/>
      <c r="S690" s="176">
        <v>43272</v>
      </c>
      <c r="T690" s="170"/>
      <c r="U690" s="170"/>
      <c r="V690" s="169">
        <v>1498.6</v>
      </c>
      <c r="W690" s="172"/>
      <c r="X690" s="169"/>
      <c r="Y690" s="173"/>
      <c r="Z690" s="172">
        <v>1498.6</v>
      </c>
      <c r="AA690" s="169" t="s">
        <v>39</v>
      </c>
      <c r="AB690" s="174"/>
    </row>
    <row r="691" spans="1:28" ht="15.75" customHeight="1" x14ac:dyDescent="0.2">
      <c r="A691" s="168"/>
      <c r="B691" s="169" t="s">
        <v>246</v>
      </c>
      <c r="C691" s="169" t="s">
        <v>1204</v>
      </c>
      <c r="D691" s="170" t="s">
        <v>1739</v>
      </c>
      <c r="E691" s="170" t="s">
        <v>2133</v>
      </c>
      <c r="F691" s="170"/>
      <c r="G691" s="170" t="s">
        <v>185</v>
      </c>
      <c r="H691" s="169" t="s">
        <v>3086</v>
      </c>
      <c r="I691" s="171" t="s">
        <v>3591</v>
      </c>
      <c r="J691" s="87" t="s">
        <v>30</v>
      </c>
      <c r="K691" s="170"/>
      <c r="L691" s="170"/>
      <c r="M691" s="169" t="s">
        <v>188</v>
      </c>
      <c r="N691" s="169" t="s">
        <v>4134</v>
      </c>
      <c r="O691" s="170" t="s">
        <v>246</v>
      </c>
      <c r="P691" s="170" t="s">
        <v>246</v>
      </c>
      <c r="Q691" s="170"/>
      <c r="R691" s="170"/>
      <c r="S691" s="176">
        <v>43307</v>
      </c>
      <c r="T691" s="170"/>
      <c r="U691" s="170"/>
      <c r="V691" s="169">
        <v>2489.11</v>
      </c>
      <c r="W691" s="172"/>
      <c r="X691" s="169"/>
      <c r="Y691" s="173"/>
      <c r="Z691" s="172">
        <v>2489.11</v>
      </c>
      <c r="AA691" s="169" t="s">
        <v>39</v>
      </c>
      <c r="AB691" s="174"/>
    </row>
    <row r="692" spans="1:28" ht="15.75" customHeight="1" x14ac:dyDescent="0.2">
      <c r="A692" s="168"/>
      <c r="B692" s="169" t="s">
        <v>440</v>
      </c>
      <c r="C692" s="169" t="s">
        <v>1205</v>
      </c>
      <c r="D692" s="170" t="s">
        <v>1739</v>
      </c>
      <c r="E692" s="170" t="s">
        <v>2131</v>
      </c>
      <c r="F692" s="170"/>
      <c r="G692" s="170" t="s">
        <v>185</v>
      </c>
      <c r="H692" s="169" t="s">
        <v>3087</v>
      </c>
      <c r="I692" s="171" t="s">
        <v>3590</v>
      </c>
      <c r="J692" s="87" t="s">
        <v>30</v>
      </c>
      <c r="K692" s="170" t="s">
        <v>31</v>
      </c>
      <c r="L692" s="170"/>
      <c r="M692" s="169" t="s">
        <v>188</v>
      </c>
      <c r="N692" s="169" t="s">
        <v>3778</v>
      </c>
      <c r="O692" s="170" t="s">
        <v>37</v>
      </c>
      <c r="P692" s="170" t="s">
        <v>4477</v>
      </c>
      <c r="Q692" s="170"/>
      <c r="R692" s="170"/>
      <c r="S692" s="176">
        <v>43321</v>
      </c>
      <c r="T692" s="170"/>
      <c r="U692" s="170"/>
      <c r="V692" s="169">
        <v>2177.3200000000002</v>
      </c>
      <c r="W692" s="172"/>
      <c r="X692" s="169"/>
      <c r="Y692" s="173">
        <v>1088.6600000000001</v>
      </c>
      <c r="Z692" s="172">
        <v>1088.6600000000001</v>
      </c>
      <c r="AA692" s="169" t="s">
        <v>39</v>
      </c>
      <c r="AB692" s="174"/>
    </row>
    <row r="693" spans="1:28" ht="15.75" customHeight="1" x14ac:dyDescent="0.2">
      <c r="A693" s="168"/>
      <c r="B693" s="169" t="s">
        <v>246</v>
      </c>
      <c r="C693" s="169" t="s">
        <v>1206</v>
      </c>
      <c r="D693" s="170" t="s">
        <v>1739</v>
      </c>
      <c r="E693" s="170" t="s">
        <v>2131</v>
      </c>
      <c r="F693" s="170"/>
      <c r="G693" s="170" t="s">
        <v>185</v>
      </c>
      <c r="H693" s="169" t="s">
        <v>3088</v>
      </c>
      <c r="I693" s="171" t="s">
        <v>246</v>
      </c>
      <c r="J693" s="87" t="s">
        <v>30</v>
      </c>
      <c r="K693" s="170"/>
      <c r="L693" s="170"/>
      <c r="M693" s="169" t="s">
        <v>188</v>
      </c>
      <c r="N693" s="169" t="s">
        <v>3778</v>
      </c>
      <c r="O693" s="170" t="s">
        <v>246</v>
      </c>
      <c r="P693" s="170" t="s">
        <v>246</v>
      </c>
      <c r="Q693" s="170"/>
      <c r="R693" s="170"/>
      <c r="S693" s="176">
        <v>43503</v>
      </c>
      <c r="T693" s="170"/>
      <c r="U693" s="170"/>
      <c r="V693" s="169">
        <v>1596.18</v>
      </c>
      <c r="W693" s="172"/>
      <c r="X693" s="169"/>
      <c r="Y693" s="173"/>
      <c r="Z693" s="172">
        <v>1596.18</v>
      </c>
      <c r="AA693" s="169" t="s">
        <v>246</v>
      </c>
      <c r="AB693" s="174"/>
    </row>
    <row r="694" spans="1:28" ht="15.75" customHeight="1" x14ac:dyDescent="0.2">
      <c r="A694" s="168"/>
      <c r="B694" s="169" t="s">
        <v>246</v>
      </c>
      <c r="C694" s="169" t="s">
        <v>1207</v>
      </c>
      <c r="D694" s="170" t="s">
        <v>1739</v>
      </c>
      <c r="E694" s="170" t="s">
        <v>2132</v>
      </c>
      <c r="F694" s="170"/>
      <c r="G694" s="170" t="s">
        <v>185</v>
      </c>
      <c r="H694" s="169" t="s">
        <v>3089</v>
      </c>
      <c r="I694" s="171" t="s">
        <v>246</v>
      </c>
      <c r="J694" s="87" t="s">
        <v>30</v>
      </c>
      <c r="K694" s="170"/>
      <c r="L694" s="170"/>
      <c r="M694" s="169" t="s">
        <v>188</v>
      </c>
      <c r="N694" s="169" t="s">
        <v>3964</v>
      </c>
      <c r="O694" s="170" t="s">
        <v>246</v>
      </c>
      <c r="P694" s="170" t="s">
        <v>246</v>
      </c>
      <c r="Q694" s="170"/>
      <c r="R694" s="170"/>
      <c r="S694" s="176">
        <v>43531</v>
      </c>
      <c r="T694" s="170"/>
      <c r="U694" s="170"/>
      <c r="V694" s="169">
        <v>2266.2399999999998</v>
      </c>
      <c r="W694" s="172"/>
      <c r="X694" s="169"/>
      <c r="Y694" s="173"/>
      <c r="Z694" s="172">
        <v>2266.2399999999998</v>
      </c>
      <c r="AA694" s="169" t="s">
        <v>246</v>
      </c>
      <c r="AB694" s="174"/>
    </row>
    <row r="695" spans="1:28" ht="15.75" customHeight="1" x14ac:dyDescent="0.2">
      <c r="A695" s="168"/>
      <c r="B695" s="169" t="s">
        <v>246</v>
      </c>
      <c r="C695" s="169" t="s">
        <v>1208</v>
      </c>
      <c r="D695" s="170" t="s">
        <v>1739</v>
      </c>
      <c r="E695" s="170" t="s">
        <v>2132</v>
      </c>
      <c r="F695" s="170"/>
      <c r="G695" s="170" t="s">
        <v>185</v>
      </c>
      <c r="H695" s="169" t="s">
        <v>3090</v>
      </c>
      <c r="I695" s="171" t="s">
        <v>246</v>
      </c>
      <c r="J695" s="87" t="s">
        <v>30</v>
      </c>
      <c r="K695" s="170"/>
      <c r="L695" s="170"/>
      <c r="M695" s="169" t="s">
        <v>188</v>
      </c>
      <c r="N695" s="169" t="s">
        <v>4135</v>
      </c>
      <c r="O695" s="170" t="s">
        <v>246</v>
      </c>
      <c r="P695" s="170" t="s">
        <v>246</v>
      </c>
      <c r="Q695" s="170"/>
      <c r="R695" s="170"/>
      <c r="S695" s="176">
        <v>43531</v>
      </c>
      <c r="T695" s="170"/>
      <c r="U695" s="170"/>
      <c r="V695" s="169">
        <v>2289.59</v>
      </c>
      <c r="W695" s="172"/>
      <c r="X695" s="169"/>
      <c r="Y695" s="173"/>
      <c r="Z695" s="172">
        <v>2289.59</v>
      </c>
      <c r="AA695" s="169" t="s">
        <v>246</v>
      </c>
      <c r="AB695" s="174"/>
    </row>
    <row r="696" spans="1:28" ht="15.75" customHeight="1" x14ac:dyDescent="0.2">
      <c r="A696" s="168"/>
      <c r="B696" s="169" t="s">
        <v>246</v>
      </c>
      <c r="C696" s="169" t="s">
        <v>1209</v>
      </c>
      <c r="D696" s="170" t="s">
        <v>1739</v>
      </c>
      <c r="E696" s="170" t="s">
        <v>2134</v>
      </c>
      <c r="F696" s="170"/>
      <c r="G696" s="170" t="s">
        <v>185</v>
      </c>
      <c r="H696" s="169" t="s">
        <v>3091</v>
      </c>
      <c r="I696" s="171" t="s">
        <v>3621</v>
      </c>
      <c r="J696" s="87" t="s">
        <v>30</v>
      </c>
      <c r="K696" s="170"/>
      <c r="L696" s="170"/>
      <c r="M696" s="169" t="s">
        <v>188</v>
      </c>
      <c r="N696" s="169" t="s">
        <v>4136</v>
      </c>
      <c r="O696" s="170" t="s">
        <v>246</v>
      </c>
      <c r="P696" s="170" t="s">
        <v>246</v>
      </c>
      <c r="Q696" s="170"/>
      <c r="R696" s="170"/>
      <c r="S696" s="176">
        <v>43153</v>
      </c>
      <c r="T696" s="170"/>
      <c r="U696" s="170"/>
      <c r="V696" s="169">
        <v>2332.3000000000002</v>
      </c>
      <c r="W696" s="172">
        <v>1456.08</v>
      </c>
      <c r="X696" s="169"/>
      <c r="Y696" s="173"/>
      <c r="Z696" s="172">
        <v>2332.3000000000002</v>
      </c>
      <c r="AA696" s="169" t="s">
        <v>39</v>
      </c>
      <c r="AB696" s="174"/>
    </row>
    <row r="697" spans="1:28" ht="15.75" customHeight="1" x14ac:dyDescent="0.2">
      <c r="A697" s="168"/>
      <c r="B697" s="169" t="s">
        <v>441</v>
      </c>
      <c r="C697" s="169" t="s">
        <v>1210</v>
      </c>
      <c r="D697" s="170" t="s">
        <v>1740</v>
      </c>
      <c r="E697" s="170" t="s">
        <v>2135</v>
      </c>
      <c r="F697" s="170"/>
      <c r="G697" s="170" t="s">
        <v>185</v>
      </c>
      <c r="H697" s="169" t="s">
        <v>3092</v>
      </c>
      <c r="I697" s="171" t="s">
        <v>3587</v>
      </c>
      <c r="J697" s="87" t="s">
        <v>30</v>
      </c>
      <c r="K697" s="170"/>
      <c r="L697" s="170"/>
      <c r="M697" s="169" t="s">
        <v>3631</v>
      </c>
      <c r="N697" s="169" t="s">
        <v>4137</v>
      </c>
      <c r="O697" s="170" t="s">
        <v>246</v>
      </c>
      <c r="P697" s="170" t="s">
        <v>246</v>
      </c>
      <c r="Q697" s="170"/>
      <c r="R697" s="170"/>
      <c r="S697" s="176">
        <v>43259</v>
      </c>
      <c r="T697" s="170"/>
      <c r="U697" s="170"/>
      <c r="V697" s="169">
        <v>2622</v>
      </c>
      <c r="W697" s="172"/>
      <c r="X697" s="169" t="s">
        <v>147</v>
      </c>
      <c r="Y697" s="173"/>
      <c r="Z697" s="172">
        <v>2622</v>
      </c>
      <c r="AA697" s="169" t="s">
        <v>39</v>
      </c>
      <c r="AB697" s="174"/>
    </row>
    <row r="698" spans="1:28" ht="15.75" customHeight="1" x14ac:dyDescent="0.2">
      <c r="A698" s="168"/>
      <c r="B698" s="169" t="s">
        <v>442</v>
      </c>
      <c r="C698" s="169" t="s">
        <v>1211</v>
      </c>
      <c r="D698" s="170" t="s">
        <v>1740</v>
      </c>
      <c r="E698" s="170" t="s">
        <v>2136</v>
      </c>
      <c r="F698" s="170"/>
      <c r="G698" s="170" t="s">
        <v>185</v>
      </c>
      <c r="H698" s="169" t="s">
        <v>3093</v>
      </c>
      <c r="I698" s="171" t="s">
        <v>3602</v>
      </c>
      <c r="J698" s="87" t="s">
        <v>30</v>
      </c>
      <c r="K698" s="170"/>
      <c r="L698" s="170"/>
      <c r="M698" s="169" t="s">
        <v>184</v>
      </c>
      <c r="N698" s="169" t="s">
        <v>4138</v>
      </c>
      <c r="O698" s="170" t="s">
        <v>246</v>
      </c>
      <c r="P698" s="170" t="s">
        <v>246</v>
      </c>
      <c r="Q698" s="170"/>
      <c r="R698" s="170"/>
      <c r="S698" s="176">
        <v>43259</v>
      </c>
      <c r="T698" s="170"/>
      <c r="U698" s="170"/>
      <c r="V698" s="169">
        <v>2508</v>
      </c>
      <c r="W698" s="172"/>
      <c r="X698" s="169" t="s">
        <v>147</v>
      </c>
      <c r="Y698" s="173"/>
      <c r="Z698" s="172">
        <v>2508</v>
      </c>
      <c r="AA698" s="169" t="s">
        <v>39</v>
      </c>
      <c r="AB698" s="174"/>
    </row>
    <row r="699" spans="1:28" ht="15.75" customHeight="1" x14ac:dyDescent="0.2">
      <c r="A699" s="168"/>
      <c r="B699" s="169" t="s">
        <v>246</v>
      </c>
      <c r="C699" s="169" t="s">
        <v>1212</v>
      </c>
      <c r="D699" s="170" t="s">
        <v>1740</v>
      </c>
      <c r="E699" s="170" t="s">
        <v>2137</v>
      </c>
      <c r="F699" s="170"/>
      <c r="G699" s="170" t="s">
        <v>185</v>
      </c>
      <c r="H699" s="169" t="s">
        <v>3094</v>
      </c>
      <c r="I699" s="171" t="s">
        <v>3602</v>
      </c>
      <c r="J699" s="87" t="s">
        <v>30</v>
      </c>
      <c r="K699" s="170"/>
      <c r="L699" s="170"/>
      <c r="M699" s="169" t="s">
        <v>179</v>
      </c>
      <c r="N699" s="169" t="s">
        <v>3687</v>
      </c>
      <c r="O699" s="170" t="s">
        <v>246</v>
      </c>
      <c r="P699" s="170" t="s">
        <v>246</v>
      </c>
      <c r="Q699" s="170"/>
      <c r="R699" s="170"/>
      <c r="S699" s="176">
        <v>43259</v>
      </c>
      <c r="T699" s="170"/>
      <c r="U699" s="170"/>
      <c r="V699" s="169">
        <v>1539</v>
      </c>
      <c r="W699" s="172"/>
      <c r="X699" s="169" t="s">
        <v>147</v>
      </c>
      <c r="Y699" s="173"/>
      <c r="Z699" s="172">
        <v>1539</v>
      </c>
      <c r="AA699" s="169" t="s">
        <v>39</v>
      </c>
      <c r="AB699" s="174"/>
    </row>
    <row r="700" spans="1:28" ht="15.75" customHeight="1" x14ac:dyDescent="0.2">
      <c r="A700" s="168"/>
      <c r="B700" s="169" t="s">
        <v>246</v>
      </c>
      <c r="C700" s="169" t="s">
        <v>1213</v>
      </c>
      <c r="D700" s="170" t="s">
        <v>1740</v>
      </c>
      <c r="E700" s="170" t="s">
        <v>2138</v>
      </c>
      <c r="F700" s="170"/>
      <c r="G700" s="170" t="s">
        <v>185</v>
      </c>
      <c r="H700" s="169" t="s">
        <v>3095</v>
      </c>
      <c r="I700" s="171" t="s">
        <v>3602</v>
      </c>
      <c r="J700" s="87" t="s">
        <v>30</v>
      </c>
      <c r="K700" s="170"/>
      <c r="L700" s="170"/>
      <c r="M700" s="169" t="s">
        <v>190</v>
      </c>
      <c r="N700" s="169" t="s">
        <v>4139</v>
      </c>
      <c r="O700" s="170" t="s">
        <v>246</v>
      </c>
      <c r="P700" s="170" t="s">
        <v>246</v>
      </c>
      <c r="Q700" s="170"/>
      <c r="R700" s="170"/>
      <c r="S700" s="176">
        <v>43259</v>
      </c>
      <c r="T700" s="170"/>
      <c r="U700" s="170"/>
      <c r="V700" s="169">
        <v>2693.82</v>
      </c>
      <c r="W700" s="172"/>
      <c r="X700" s="169" t="s">
        <v>147</v>
      </c>
      <c r="Y700" s="173"/>
      <c r="Z700" s="172">
        <v>2693.82</v>
      </c>
      <c r="AA700" s="169" t="s">
        <v>39</v>
      </c>
      <c r="AB700" s="174"/>
    </row>
    <row r="701" spans="1:28" ht="15.75" customHeight="1" x14ac:dyDescent="0.2">
      <c r="A701" s="168"/>
      <c r="B701" s="169" t="s">
        <v>443</v>
      </c>
      <c r="C701" s="169" t="s">
        <v>1214</v>
      </c>
      <c r="D701" s="170" t="s">
        <v>1740</v>
      </c>
      <c r="E701" s="170" t="s">
        <v>2139</v>
      </c>
      <c r="F701" s="170"/>
      <c r="G701" s="170" t="s">
        <v>185</v>
      </c>
      <c r="H701" s="169" t="s">
        <v>3096</v>
      </c>
      <c r="I701" s="171" t="s">
        <v>3602</v>
      </c>
      <c r="J701" s="87" t="s">
        <v>30</v>
      </c>
      <c r="K701" s="170"/>
      <c r="L701" s="170"/>
      <c r="M701" s="169" t="s">
        <v>190</v>
      </c>
      <c r="N701" s="169" t="s">
        <v>3938</v>
      </c>
      <c r="O701" s="170" t="s">
        <v>33</v>
      </c>
      <c r="P701" s="170" t="s">
        <v>4482</v>
      </c>
      <c r="Q701" s="170"/>
      <c r="R701" s="170"/>
      <c r="S701" s="176">
        <v>43259</v>
      </c>
      <c r="T701" s="170"/>
      <c r="U701" s="170"/>
      <c r="V701" s="169">
        <v>2109</v>
      </c>
      <c r="W701" s="172"/>
      <c r="X701" s="169" t="s">
        <v>147</v>
      </c>
      <c r="Y701" s="173"/>
      <c r="Z701" s="172">
        <v>2109</v>
      </c>
      <c r="AA701" s="169" t="s">
        <v>39</v>
      </c>
      <c r="AB701" s="174"/>
    </row>
    <row r="702" spans="1:28" ht="15.75" customHeight="1" x14ac:dyDescent="0.2">
      <c r="A702" s="168"/>
      <c r="B702" s="169" t="s">
        <v>444</v>
      </c>
      <c r="C702" s="169" t="s">
        <v>1215</v>
      </c>
      <c r="D702" s="170" t="s">
        <v>1740</v>
      </c>
      <c r="E702" s="170" t="s">
        <v>2140</v>
      </c>
      <c r="F702" s="170"/>
      <c r="G702" s="170" t="s">
        <v>185</v>
      </c>
      <c r="H702" s="169" t="s">
        <v>3097</v>
      </c>
      <c r="I702" s="171" t="s">
        <v>3588</v>
      </c>
      <c r="J702" s="87" t="s">
        <v>30</v>
      </c>
      <c r="K702" s="170"/>
      <c r="L702" s="170"/>
      <c r="M702" s="169" t="s">
        <v>184</v>
      </c>
      <c r="N702" s="169" t="s">
        <v>3731</v>
      </c>
      <c r="O702" s="170" t="s">
        <v>33</v>
      </c>
      <c r="P702" s="170" t="s">
        <v>4483</v>
      </c>
      <c r="Q702" s="170"/>
      <c r="R702" s="170"/>
      <c r="S702" s="176">
        <v>43259</v>
      </c>
      <c r="T702" s="170"/>
      <c r="U702" s="170"/>
      <c r="V702" s="169">
        <v>2451</v>
      </c>
      <c r="W702" s="172"/>
      <c r="X702" s="169" t="s">
        <v>147</v>
      </c>
      <c r="Y702" s="173"/>
      <c r="Z702" s="172">
        <v>2451</v>
      </c>
      <c r="AA702" s="169" t="s">
        <v>39</v>
      </c>
      <c r="AB702" s="174"/>
    </row>
    <row r="703" spans="1:28" ht="15.75" customHeight="1" x14ac:dyDescent="0.2">
      <c r="A703" s="168"/>
      <c r="B703" s="169" t="s">
        <v>445</v>
      </c>
      <c r="C703" s="169" t="s">
        <v>1216</v>
      </c>
      <c r="D703" s="170" t="s">
        <v>1740</v>
      </c>
      <c r="E703" s="170" t="s">
        <v>2135</v>
      </c>
      <c r="F703" s="170"/>
      <c r="G703" s="170" t="s">
        <v>185</v>
      </c>
      <c r="H703" s="169" t="s">
        <v>3098</v>
      </c>
      <c r="I703" s="171" t="s">
        <v>3588</v>
      </c>
      <c r="J703" s="87" t="s">
        <v>30</v>
      </c>
      <c r="K703" s="170"/>
      <c r="L703" s="170"/>
      <c r="M703" s="169" t="s">
        <v>184</v>
      </c>
      <c r="N703" s="169" t="s">
        <v>4140</v>
      </c>
      <c r="O703" s="170" t="s">
        <v>246</v>
      </c>
      <c r="P703" s="170" t="s">
        <v>246</v>
      </c>
      <c r="Q703" s="170"/>
      <c r="R703" s="170"/>
      <c r="S703" s="176">
        <v>43259</v>
      </c>
      <c r="T703" s="170"/>
      <c r="U703" s="170"/>
      <c r="V703" s="169">
        <v>2622</v>
      </c>
      <c r="W703" s="172"/>
      <c r="X703" s="169" t="s">
        <v>147</v>
      </c>
      <c r="Y703" s="173"/>
      <c r="Z703" s="172">
        <v>2622</v>
      </c>
      <c r="AA703" s="169" t="s">
        <v>39</v>
      </c>
      <c r="AB703" s="174"/>
    </row>
    <row r="704" spans="1:28" ht="15.75" customHeight="1" x14ac:dyDescent="0.2">
      <c r="A704" s="168"/>
      <c r="B704" s="169" t="s">
        <v>246</v>
      </c>
      <c r="C704" s="169" t="s">
        <v>1217</v>
      </c>
      <c r="D704" s="170" t="s">
        <v>1740</v>
      </c>
      <c r="E704" s="170" t="s">
        <v>2137</v>
      </c>
      <c r="F704" s="170"/>
      <c r="G704" s="170" t="s">
        <v>185</v>
      </c>
      <c r="H704" s="169" t="s">
        <v>3099</v>
      </c>
      <c r="I704" s="171" t="s">
        <v>3587</v>
      </c>
      <c r="J704" s="87" t="s">
        <v>30</v>
      </c>
      <c r="K704" s="170"/>
      <c r="L704" s="170"/>
      <c r="M704" s="169" t="s">
        <v>179</v>
      </c>
      <c r="N704" s="169" t="s">
        <v>3687</v>
      </c>
      <c r="O704" s="170" t="s">
        <v>246</v>
      </c>
      <c r="P704" s="170" t="s">
        <v>246</v>
      </c>
      <c r="Q704" s="170"/>
      <c r="R704" s="170"/>
      <c r="S704" s="176">
        <v>43259</v>
      </c>
      <c r="T704" s="170"/>
      <c r="U704" s="170"/>
      <c r="V704" s="169">
        <v>1710</v>
      </c>
      <c r="W704" s="172"/>
      <c r="X704" s="169" t="s">
        <v>147</v>
      </c>
      <c r="Y704" s="173"/>
      <c r="Z704" s="172">
        <v>1710</v>
      </c>
      <c r="AA704" s="169" t="s">
        <v>39</v>
      </c>
      <c r="AB704" s="174"/>
    </row>
    <row r="705" spans="1:28" ht="15.75" customHeight="1" x14ac:dyDescent="0.2">
      <c r="A705" s="168"/>
      <c r="B705" s="169" t="s">
        <v>446</v>
      </c>
      <c r="C705" s="169" t="s">
        <v>1218</v>
      </c>
      <c r="D705" s="170" t="s">
        <v>1740</v>
      </c>
      <c r="E705" s="170" t="s">
        <v>2141</v>
      </c>
      <c r="F705" s="170"/>
      <c r="G705" s="170" t="s">
        <v>185</v>
      </c>
      <c r="H705" s="169" t="s">
        <v>3100</v>
      </c>
      <c r="I705" s="171" t="s">
        <v>3588</v>
      </c>
      <c r="J705" s="87" t="s">
        <v>30</v>
      </c>
      <c r="K705" s="170"/>
      <c r="L705" s="170"/>
      <c r="M705" s="169" t="s">
        <v>184</v>
      </c>
      <c r="N705" s="169" t="s">
        <v>4141</v>
      </c>
      <c r="O705" s="170" t="s">
        <v>246</v>
      </c>
      <c r="P705" s="170" t="s">
        <v>246</v>
      </c>
      <c r="Q705" s="170"/>
      <c r="R705" s="170"/>
      <c r="S705" s="176">
        <v>43259</v>
      </c>
      <c r="T705" s="170"/>
      <c r="U705" s="170"/>
      <c r="V705" s="169">
        <v>2574.12</v>
      </c>
      <c r="W705" s="172"/>
      <c r="X705" s="169" t="s">
        <v>147</v>
      </c>
      <c r="Y705" s="173"/>
      <c r="Z705" s="172">
        <v>2574.12</v>
      </c>
      <c r="AA705" s="169" t="s">
        <v>39</v>
      </c>
      <c r="AB705" s="174"/>
    </row>
    <row r="706" spans="1:28" ht="15.75" customHeight="1" x14ac:dyDescent="0.2">
      <c r="A706" s="168"/>
      <c r="B706" s="169" t="s">
        <v>447</v>
      </c>
      <c r="C706" s="169" t="s">
        <v>1219</v>
      </c>
      <c r="D706" s="170" t="s">
        <v>1740</v>
      </c>
      <c r="E706" s="170" t="s">
        <v>2142</v>
      </c>
      <c r="F706" s="170"/>
      <c r="G706" s="170" t="s">
        <v>185</v>
      </c>
      <c r="H706" s="169" t="s">
        <v>3101</v>
      </c>
      <c r="I706" s="171" t="s">
        <v>3587</v>
      </c>
      <c r="J706" s="87" t="s">
        <v>30</v>
      </c>
      <c r="K706" s="170"/>
      <c r="L706" s="170"/>
      <c r="M706" s="169" t="s">
        <v>184</v>
      </c>
      <c r="N706" s="169" t="s">
        <v>4118</v>
      </c>
      <c r="O706" s="170" t="s">
        <v>246</v>
      </c>
      <c r="P706" s="170" t="s">
        <v>246</v>
      </c>
      <c r="Q706" s="170"/>
      <c r="R706" s="170"/>
      <c r="S706" s="176">
        <v>43259</v>
      </c>
      <c r="T706" s="170"/>
      <c r="U706" s="170"/>
      <c r="V706" s="169">
        <v>2457.84</v>
      </c>
      <c r="W706" s="172"/>
      <c r="X706" s="169" t="s">
        <v>147</v>
      </c>
      <c r="Y706" s="173"/>
      <c r="Z706" s="172">
        <v>2457.84</v>
      </c>
      <c r="AA706" s="169" t="s">
        <v>39</v>
      </c>
      <c r="AB706" s="174"/>
    </row>
    <row r="707" spans="1:28" ht="15.75" customHeight="1" x14ac:dyDescent="0.2">
      <c r="A707" s="168"/>
      <c r="B707" s="169" t="s">
        <v>448</v>
      </c>
      <c r="C707" s="169" t="s">
        <v>1220</v>
      </c>
      <c r="D707" s="170" t="s">
        <v>1740</v>
      </c>
      <c r="E707" s="170" t="s">
        <v>2139</v>
      </c>
      <c r="F707" s="170"/>
      <c r="G707" s="170" t="s">
        <v>185</v>
      </c>
      <c r="H707" s="169" t="s">
        <v>3102</v>
      </c>
      <c r="I707" s="171" t="s">
        <v>3588</v>
      </c>
      <c r="J707" s="87" t="s">
        <v>30</v>
      </c>
      <c r="K707" s="170"/>
      <c r="L707" s="170"/>
      <c r="M707" s="169" t="s">
        <v>184</v>
      </c>
      <c r="N707" s="169" t="s">
        <v>4097</v>
      </c>
      <c r="O707" s="170" t="s">
        <v>246</v>
      </c>
      <c r="P707" s="170" t="s">
        <v>246</v>
      </c>
      <c r="Q707" s="170"/>
      <c r="R707" s="170"/>
      <c r="S707" s="176">
        <v>43259</v>
      </c>
      <c r="T707" s="170"/>
      <c r="U707" s="170"/>
      <c r="V707" s="169">
        <v>2109</v>
      </c>
      <c r="W707" s="172"/>
      <c r="X707" s="169" t="s">
        <v>147</v>
      </c>
      <c r="Y707" s="173"/>
      <c r="Z707" s="172">
        <v>2109</v>
      </c>
      <c r="AA707" s="169" t="s">
        <v>39</v>
      </c>
      <c r="AB707" s="174"/>
    </row>
    <row r="708" spans="1:28" ht="15.75" customHeight="1" x14ac:dyDescent="0.2">
      <c r="A708" s="168"/>
      <c r="B708" s="169" t="s">
        <v>246</v>
      </c>
      <c r="C708" s="169" t="s">
        <v>1221</v>
      </c>
      <c r="D708" s="170" t="s">
        <v>1740</v>
      </c>
      <c r="E708" s="170" t="s">
        <v>2137</v>
      </c>
      <c r="F708" s="170"/>
      <c r="G708" s="170" t="s">
        <v>185</v>
      </c>
      <c r="H708" s="169" t="s">
        <v>3103</v>
      </c>
      <c r="I708" s="171" t="s">
        <v>3588</v>
      </c>
      <c r="J708" s="87" t="s">
        <v>30</v>
      </c>
      <c r="K708" s="170"/>
      <c r="L708" s="170"/>
      <c r="M708" s="169" t="s">
        <v>179</v>
      </c>
      <c r="N708" s="169" t="s">
        <v>3687</v>
      </c>
      <c r="O708" s="170" t="s">
        <v>246</v>
      </c>
      <c r="P708" s="170" t="s">
        <v>246</v>
      </c>
      <c r="Q708" s="170"/>
      <c r="R708" s="170"/>
      <c r="S708" s="176">
        <v>43259</v>
      </c>
      <c r="T708" s="170"/>
      <c r="U708" s="170"/>
      <c r="V708" s="169">
        <v>1539</v>
      </c>
      <c r="W708" s="172"/>
      <c r="X708" s="169" t="s">
        <v>147</v>
      </c>
      <c r="Y708" s="173"/>
      <c r="Z708" s="172">
        <v>1539</v>
      </c>
      <c r="AA708" s="169" t="s">
        <v>39</v>
      </c>
      <c r="AB708" s="174"/>
    </row>
    <row r="709" spans="1:28" ht="15.75" customHeight="1" x14ac:dyDescent="0.2">
      <c r="A709" s="168"/>
      <c r="B709" s="169"/>
      <c r="C709" s="169" t="s">
        <v>1222</v>
      </c>
      <c r="D709" s="170" t="s">
        <v>1740</v>
      </c>
      <c r="E709" s="170" t="s">
        <v>2143</v>
      </c>
      <c r="F709" s="170"/>
      <c r="G709" s="170" t="s">
        <v>185</v>
      </c>
      <c r="H709" s="169" t="s">
        <v>3104</v>
      </c>
      <c r="I709" s="171" t="s">
        <v>3588</v>
      </c>
      <c r="J709" s="87" t="s">
        <v>30</v>
      </c>
      <c r="K709" s="170"/>
      <c r="L709" s="170"/>
      <c r="M709" s="169" t="s">
        <v>184</v>
      </c>
      <c r="N709" s="169" t="s">
        <v>3780</v>
      </c>
      <c r="O709" s="170" t="s">
        <v>246</v>
      </c>
      <c r="P709" s="170" t="s">
        <v>246</v>
      </c>
      <c r="Q709" s="170"/>
      <c r="R709" s="170"/>
      <c r="S709" s="176">
        <v>43262</v>
      </c>
      <c r="T709" s="170"/>
      <c r="U709" s="170"/>
      <c r="V709" s="169">
        <v>2422.5</v>
      </c>
      <c r="W709" s="172"/>
      <c r="X709" s="169" t="s">
        <v>147</v>
      </c>
      <c r="Y709" s="173"/>
      <c r="Z709" s="172">
        <v>2422.5</v>
      </c>
      <c r="AA709" s="169" t="s">
        <v>39</v>
      </c>
      <c r="AB709" s="174"/>
    </row>
    <row r="710" spans="1:28" ht="15.75" customHeight="1" x14ac:dyDescent="0.2">
      <c r="A710" s="168"/>
      <c r="B710" s="169" t="s">
        <v>449</v>
      </c>
      <c r="C710" s="169" t="s">
        <v>1223</v>
      </c>
      <c r="D710" s="170" t="s">
        <v>1740</v>
      </c>
      <c r="E710" s="170" t="s">
        <v>2144</v>
      </c>
      <c r="F710" s="170"/>
      <c r="G710" s="170" t="s">
        <v>185</v>
      </c>
      <c r="H710" s="169" t="s">
        <v>3105</v>
      </c>
      <c r="I710" s="171" t="s">
        <v>3589</v>
      </c>
      <c r="J710" s="87" t="s">
        <v>30</v>
      </c>
      <c r="K710" s="170"/>
      <c r="L710" s="170"/>
      <c r="M710" s="169" t="s">
        <v>184</v>
      </c>
      <c r="N710" s="169" t="s">
        <v>4142</v>
      </c>
      <c r="O710" s="170" t="s">
        <v>246</v>
      </c>
      <c r="P710" s="170" t="s">
        <v>246</v>
      </c>
      <c r="Q710" s="170"/>
      <c r="R710" s="170"/>
      <c r="S710" s="176">
        <v>43279</v>
      </c>
      <c r="T710" s="170"/>
      <c r="U710" s="170"/>
      <c r="V710" s="169">
        <v>2618.58</v>
      </c>
      <c r="W710" s="172"/>
      <c r="X710" s="169" t="s">
        <v>147</v>
      </c>
      <c r="Y710" s="173"/>
      <c r="Z710" s="172">
        <v>2618.58</v>
      </c>
      <c r="AA710" s="169" t="s">
        <v>39</v>
      </c>
      <c r="AB710" s="174"/>
    </row>
    <row r="711" spans="1:28" ht="15.75" customHeight="1" x14ac:dyDescent="0.2">
      <c r="A711" s="168"/>
      <c r="B711" s="169" t="s">
        <v>450</v>
      </c>
      <c r="C711" s="169" t="s">
        <v>1224</v>
      </c>
      <c r="D711" s="170" t="s">
        <v>1740</v>
      </c>
      <c r="E711" s="170" t="s">
        <v>2139</v>
      </c>
      <c r="F711" s="170"/>
      <c r="G711" s="170" t="s">
        <v>185</v>
      </c>
      <c r="H711" s="169" t="s">
        <v>3106</v>
      </c>
      <c r="I711" s="171" t="s">
        <v>3588</v>
      </c>
      <c r="J711" s="87" t="s">
        <v>30</v>
      </c>
      <c r="K711" s="170"/>
      <c r="L711" s="170"/>
      <c r="M711" s="169" t="s">
        <v>184</v>
      </c>
      <c r="N711" s="169" t="s">
        <v>4143</v>
      </c>
      <c r="O711" s="170" t="s">
        <v>246</v>
      </c>
      <c r="P711" s="170" t="s">
        <v>246</v>
      </c>
      <c r="Q711" s="170"/>
      <c r="R711" s="170"/>
      <c r="S711" s="176">
        <v>43284</v>
      </c>
      <c r="T711" s="170"/>
      <c r="U711" s="170"/>
      <c r="V711" s="169">
        <v>2109</v>
      </c>
      <c r="W711" s="172"/>
      <c r="X711" s="169" t="s">
        <v>147</v>
      </c>
      <c r="Y711" s="173"/>
      <c r="Z711" s="172">
        <v>2109</v>
      </c>
      <c r="AA711" s="169" t="s">
        <v>39</v>
      </c>
      <c r="AB711" s="174"/>
    </row>
    <row r="712" spans="1:28" ht="15.75" customHeight="1" x14ac:dyDescent="0.2">
      <c r="A712" s="168"/>
      <c r="B712" s="169" t="s">
        <v>246</v>
      </c>
      <c r="C712" s="169" t="s">
        <v>1225</v>
      </c>
      <c r="D712" s="170" t="s">
        <v>1740</v>
      </c>
      <c r="E712" s="170" t="s">
        <v>2137</v>
      </c>
      <c r="F712" s="170"/>
      <c r="G712" s="170" t="s">
        <v>185</v>
      </c>
      <c r="H712" s="169" t="s">
        <v>3107</v>
      </c>
      <c r="I712" s="171" t="s">
        <v>3588</v>
      </c>
      <c r="J712" s="87" t="s">
        <v>30</v>
      </c>
      <c r="K712" s="170"/>
      <c r="L712" s="170"/>
      <c r="M712" s="169" t="s">
        <v>179</v>
      </c>
      <c r="N712" s="169" t="s">
        <v>3687</v>
      </c>
      <c r="O712" s="170" t="s">
        <v>246</v>
      </c>
      <c r="P712" s="170" t="s">
        <v>246</v>
      </c>
      <c r="Q712" s="170"/>
      <c r="R712" s="170"/>
      <c r="S712" s="176">
        <v>43284</v>
      </c>
      <c r="T712" s="170"/>
      <c r="U712" s="170"/>
      <c r="V712" s="169">
        <v>1539</v>
      </c>
      <c r="W712" s="172"/>
      <c r="X712" s="169" t="s">
        <v>147</v>
      </c>
      <c r="Y712" s="173"/>
      <c r="Z712" s="172">
        <v>1539</v>
      </c>
      <c r="AA712" s="169" t="s">
        <v>39</v>
      </c>
      <c r="AB712" s="174"/>
    </row>
    <row r="713" spans="1:28" ht="15.75" customHeight="1" x14ac:dyDescent="0.2">
      <c r="A713" s="168"/>
      <c r="B713" s="169" t="s">
        <v>451</v>
      </c>
      <c r="C713" s="169" t="s">
        <v>1226</v>
      </c>
      <c r="D713" s="170" t="s">
        <v>1740</v>
      </c>
      <c r="E713" s="170" t="s">
        <v>2144</v>
      </c>
      <c r="F713" s="170"/>
      <c r="G713" s="170" t="s">
        <v>185</v>
      </c>
      <c r="H713" s="169" t="s">
        <v>3108</v>
      </c>
      <c r="I713" s="171" t="s">
        <v>3589</v>
      </c>
      <c r="J713" s="87" t="s">
        <v>30</v>
      </c>
      <c r="K713" s="170"/>
      <c r="L713" s="170"/>
      <c r="M713" s="169" t="s">
        <v>184</v>
      </c>
      <c r="N713" s="169" t="s">
        <v>3719</v>
      </c>
      <c r="O713" s="170" t="s">
        <v>246</v>
      </c>
      <c r="P713" s="170" t="s">
        <v>246</v>
      </c>
      <c r="Q713" s="170"/>
      <c r="R713" s="170"/>
      <c r="S713" s="176">
        <v>43285</v>
      </c>
      <c r="T713" s="170"/>
      <c r="U713" s="170"/>
      <c r="V713" s="169">
        <v>2618.58</v>
      </c>
      <c r="W713" s="172"/>
      <c r="X713" s="169" t="s">
        <v>147</v>
      </c>
      <c r="Y713" s="173"/>
      <c r="Z713" s="172">
        <v>2618.58</v>
      </c>
      <c r="AA713" s="169" t="s">
        <v>39</v>
      </c>
      <c r="AB713" s="174"/>
    </row>
    <row r="714" spans="1:28" ht="15.75" customHeight="1" x14ac:dyDescent="0.2">
      <c r="A714" s="168"/>
      <c r="B714" s="169" t="s">
        <v>246</v>
      </c>
      <c r="C714" s="169" t="s">
        <v>1227</v>
      </c>
      <c r="D714" s="170" t="s">
        <v>1740</v>
      </c>
      <c r="E714" s="170" t="s">
        <v>2137</v>
      </c>
      <c r="F714" s="170"/>
      <c r="G714" s="170" t="s">
        <v>185</v>
      </c>
      <c r="H714" s="169" t="s">
        <v>3109</v>
      </c>
      <c r="I714" s="171" t="s">
        <v>3591</v>
      </c>
      <c r="J714" s="87" t="s">
        <v>30</v>
      </c>
      <c r="K714" s="170"/>
      <c r="L714" s="170"/>
      <c r="M714" s="169" t="s">
        <v>32</v>
      </c>
      <c r="N714" s="169" t="s">
        <v>3688</v>
      </c>
      <c r="O714" s="170" t="s">
        <v>246</v>
      </c>
      <c r="P714" s="170" t="s">
        <v>246</v>
      </c>
      <c r="Q714" s="170"/>
      <c r="R714" s="170"/>
      <c r="S714" s="176">
        <v>43292</v>
      </c>
      <c r="T714" s="170"/>
      <c r="U714" s="170"/>
      <c r="V714" s="169">
        <v>1539</v>
      </c>
      <c r="W714" s="172"/>
      <c r="X714" s="169" t="s">
        <v>147</v>
      </c>
      <c r="Y714" s="173"/>
      <c r="Z714" s="172">
        <v>1539</v>
      </c>
      <c r="AA714" s="169" t="s">
        <v>39</v>
      </c>
      <c r="AB714" s="174"/>
    </row>
    <row r="715" spans="1:28" ht="15.75" customHeight="1" x14ac:dyDescent="0.2">
      <c r="A715" s="168"/>
      <c r="B715" s="169" t="s">
        <v>246</v>
      </c>
      <c r="C715" s="169" t="s">
        <v>1228</v>
      </c>
      <c r="D715" s="170" t="s">
        <v>1740</v>
      </c>
      <c r="E715" s="170" t="s">
        <v>2145</v>
      </c>
      <c r="F715" s="170"/>
      <c r="G715" s="170" t="s">
        <v>185</v>
      </c>
      <c r="H715" s="169" t="s">
        <v>3110</v>
      </c>
      <c r="I715" s="171" t="s">
        <v>3589</v>
      </c>
      <c r="J715" s="87" t="s">
        <v>30</v>
      </c>
      <c r="K715" s="170"/>
      <c r="L715" s="170"/>
      <c r="M715" s="169" t="s">
        <v>190</v>
      </c>
      <c r="N715" s="169" t="s">
        <v>4144</v>
      </c>
      <c r="O715" s="170" t="s">
        <v>246</v>
      </c>
      <c r="P715" s="170" t="s">
        <v>246</v>
      </c>
      <c r="Q715" s="170"/>
      <c r="R715" s="170"/>
      <c r="S715" s="176">
        <v>43294</v>
      </c>
      <c r="T715" s="170"/>
      <c r="U715" s="170"/>
      <c r="V715" s="169">
        <v>1140</v>
      </c>
      <c r="W715" s="172">
        <v>672</v>
      </c>
      <c r="X715" s="169" t="s">
        <v>147</v>
      </c>
      <c r="Y715" s="173"/>
      <c r="Z715" s="172">
        <v>1140</v>
      </c>
      <c r="AA715" s="169" t="s">
        <v>39</v>
      </c>
      <c r="AB715" s="174"/>
    </row>
    <row r="716" spans="1:28" ht="15.75" customHeight="1" x14ac:dyDescent="0.2">
      <c r="A716" s="168"/>
      <c r="B716" s="169" t="s">
        <v>452</v>
      </c>
      <c r="C716" s="169" t="s">
        <v>1229</v>
      </c>
      <c r="D716" s="170" t="s">
        <v>1740</v>
      </c>
      <c r="E716" s="170" t="s">
        <v>2144</v>
      </c>
      <c r="F716" s="170"/>
      <c r="G716" s="170" t="s">
        <v>185</v>
      </c>
      <c r="H716" s="169" t="s">
        <v>3111</v>
      </c>
      <c r="I716" s="171" t="s">
        <v>3580</v>
      </c>
      <c r="J716" s="87" t="s">
        <v>30</v>
      </c>
      <c r="K716" s="170"/>
      <c r="L716" s="170"/>
      <c r="M716" s="169" t="s">
        <v>184</v>
      </c>
      <c r="N716" s="169" t="s">
        <v>4145</v>
      </c>
      <c r="O716" s="170" t="s">
        <v>246</v>
      </c>
      <c r="P716" s="170" t="s">
        <v>246</v>
      </c>
      <c r="Q716" s="170"/>
      <c r="R716" s="170"/>
      <c r="S716" s="176">
        <v>43298</v>
      </c>
      <c r="T716" s="170"/>
      <c r="U716" s="170"/>
      <c r="V716" s="169">
        <v>2618.58</v>
      </c>
      <c r="W716" s="172"/>
      <c r="X716" s="169" t="s">
        <v>147</v>
      </c>
      <c r="Y716" s="173"/>
      <c r="Z716" s="172">
        <v>2618.58</v>
      </c>
      <c r="AA716" s="169" t="s">
        <v>39</v>
      </c>
      <c r="AB716" s="174"/>
    </row>
    <row r="717" spans="1:28" ht="15.75" customHeight="1" x14ac:dyDescent="0.2">
      <c r="A717" s="168"/>
      <c r="B717" s="169" t="s">
        <v>246</v>
      </c>
      <c r="C717" s="169" t="s">
        <v>1230</v>
      </c>
      <c r="D717" s="170" t="s">
        <v>1740</v>
      </c>
      <c r="E717" s="170" t="s">
        <v>2146</v>
      </c>
      <c r="F717" s="170"/>
      <c r="G717" s="170" t="s">
        <v>185</v>
      </c>
      <c r="H717" s="169" t="s">
        <v>3112</v>
      </c>
      <c r="I717" s="171" t="s">
        <v>3591</v>
      </c>
      <c r="J717" s="87" t="s">
        <v>30</v>
      </c>
      <c r="K717" s="170"/>
      <c r="L717" s="170"/>
      <c r="M717" s="169" t="s">
        <v>188</v>
      </c>
      <c r="N717" s="169" t="s">
        <v>4146</v>
      </c>
      <c r="O717" s="170" t="s">
        <v>246</v>
      </c>
      <c r="P717" s="170" t="s">
        <v>246</v>
      </c>
      <c r="Q717" s="170"/>
      <c r="R717" s="170"/>
      <c r="S717" s="176">
        <v>43298</v>
      </c>
      <c r="T717" s="170"/>
      <c r="U717" s="170"/>
      <c r="V717" s="169">
        <v>2109</v>
      </c>
      <c r="W717" s="172"/>
      <c r="X717" s="169" t="s">
        <v>147</v>
      </c>
      <c r="Y717" s="173"/>
      <c r="Z717" s="172">
        <v>2109</v>
      </c>
      <c r="AA717" s="169" t="s">
        <v>39</v>
      </c>
      <c r="AB717" s="174"/>
    </row>
    <row r="718" spans="1:28" ht="15.75" customHeight="1" x14ac:dyDescent="0.2">
      <c r="A718" s="168"/>
      <c r="B718" s="169" t="s">
        <v>453</v>
      </c>
      <c r="C718" s="169" t="s">
        <v>1231</v>
      </c>
      <c r="D718" s="170" t="s">
        <v>1740</v>
      </c>
      <c r="E718" s="170" t="s">
        <v>2147</v>
      </c>
      <c r="F718" s="170"/>
      <c r="G718" s="170" t="s">
        <v>185</v>
      </c>
      <c r="H718" s="169" t="s">
        <v>3113</v>
      </c>
      <c r="I718" s="171" t="s">
        <v>3596</v>
      </c>
      <c r="J718" s="87" t="s">
        <v>30</v>
      </c>
      <c r="K718" s="170"/>
      <c r="L718" s="170"/>
      <c r="M718" s="169" t="s">
        <v>184</v>
      </c>
      <c r="N718" s="169" t="s">
        <v>4147</v>
      </c>
      <c r="O718" s="170" t="s">
        <v>246</v>
      </c>
      <c r="P718" s="170" t="s">
        <v>246</v>
      </c>
      <c r="Q718" s="170"/>
      <c r="R718" s="170"/>
      <c r="S718" s="176">
        <v>43300</v>
      </c>
      <c r="T718" s="170"/>
      <c r="U718" s="170"/>
      <c r="V718" s="169">
        <v>2543.34</v>
      </c>
      <c r="W718" s="172"/>
      <c r="X718" s="169" t="s">
        <v>147</v>
      </c>
      <c r="Y718" s="173"/>
      <c r="Z718" s="172">
        <v>2543.34</v>
      </c>
      <c r="AA718" s="169" t="s">
        <v>39</v>
      </c>
      <c r="AB718" s="174"/>
    </row>
    <row r="719" spans="1:28" ht="15.75" customHeight="1" x14ac:dyDescent="0.2">
      <c r="A719" s="168"/>
      <c r="B719" s="169" t="s">
        <v>246</v>
      </c>
      <c r="C719" s="169" t="s">
        <v>1232</v>
      </c>
      <c r="D719" s="170" t="s">
        <v>1740</v>
      </c>
      <c r="E719" s="170" t="s">
        <v>2148</v>
      </c>
      <c r="F719" s="170"/>
      <c r="G719" s="170" t="s">
        <v>185</v>
      </c>
      <c r="H719" s="169" t="s">
        <v>3114</v>
      </c>
      <c r="I719" s="171" t="s">
        <v>3589</v>
      </c>
      <c r="J719" s="87" t="s">
        <v>30</v>
      </c>
      <c r="K719" s="170"/>
      <c r="L719" s="170"/>
      <c r="M719" s="169" t="s">
        <v>190</v>
      </c>
      <c r="N719" s="169" t="s">
        <v>4144</v>
      </c>
      <c r="O719" s="170" t="s">
        <v>246</v>
      </c>
      <c r="P719" s="170" t="s">
        <v>246</v>
      </c>
      <c r="Q719" s="170"/>
      <c r="R719" s="170"/>
      <c r="S719" s="176">
        <v>43303</v>
      </c>
      <c r="T719" s="170"/>
      <c r="U719" s="170"/>
      <c r="V719" s="169">
        <v>1653</v>
      </c>
      <c r="W719" s="172"/>
      <c r="X719" s="169" t="s">
        <v>147</v>
      </c>
      <c r="Y719" s="173"/>
      <c r="Z719" s="172">
        <v>1653</v>
      </c>
      <c r="AA719" s="169" t="s">
        <v>39</v>
      </c>
      <c r="AB719" s="174"/>
    </row>
    <row r="720" spans="1:28" ht="15.75" customHeight="1" x14ac:dyDescent="0.2">
      <c r="A720" s="168"/>
      <c r="B720" s="169" t="s">
        <v>246</v>
      </c>
      <c r="C720" s="169" t="s">
        <v>1233</v>
      </c>
      <c r="D720" s="170" t="s">
        <v>1740</v>
      </c>
      <c r="E720" s="170" t="s">
        <v>2137</v>
      </c>
      <c r="F720" s="170"/>
      <c r="G720" s="170" t="s">
        <v>185</v>
      </c>
      <c r="H720" s="169" t="s">
        <v>3115</v>
      </c>
      <c r="I720" s="171" t="s">
        <v>3589</v>
      </c>
      <c r="J720" s="87" t="s">
        <v>30</v>
      </c>
      <c r="K720" s="170"/>
      <c r="L720" s="170"/>
      <c r="M720" s="169" t="s">
        <v>179</v>
      </c>
      <c r="N720" s="169" t="s">
        <v>3687</v>
      </c>
      <c r="O720" s="170" t="s">
        <v>246</v>
      </c>
      <c r="P720" s="170" t="s">
        <v>246</v>
      </c>
      <c r="Q720" s="170"/>
      <c r="R720" s="170"/>
      <c r="S720" s="176">
        <v>43311</v>
      </c>
      <c r="T720" s="170"/>
      <c r="U720" s="170"/>
      <c r="V720" s="169">
        <v>1539</v>
      </c>
      <c r="W720" s="172"/>
      <c r="X720" s="169" t="s">
        <v>147</v>
      </c>
      <c r="Y720" s="173"/>
      <c r="Z720" s="172">
        <v>1539</v>
      </c>
      <c r="AA720" s="169" t="s">
        <v>39</v>
      </c>
      <c r="AB720" s="174"/>
    </row>
    <row r="721" spans="1:28" ht="15.75" customHeight="1" x14ac:dyDescent="0.2">
      <c r="A721" s="168"/>
      <c r="B721" s="169" t="s">
        <v>454</v>
      </c>
      <c r="C721" s="169" t="s">
        <v>1234</v>
      </c>
      <c r="D721" s="170" t="s">
        <v>1740</v>
      </c>
      <c r="E721" s="170" t="s">
        <v>2149</v>
      </c>
      <c r="F721" s="170"/>
      <c r="G721" s="170" t="s">
        <v>185</v>
      </c>
      <c r="H721" s="169" t="s">
        <v>3116</v>
      </c>
      <c r="I721" s="171" t="s">
        <v>3590</v>
      </c>
      <c r="J721" s="87" t="s">
        <v>30</v>
      </c>
      <c r="K721" s="170"/>
      <c r="L721" s="170"/>
      <c r="M721" s="169" t="s">
        <v>184</v>
      </c>
      <c r="N721" s="169" t="s">
        <v>3745</v>
      </c>
      <c r="O721" s="170" t="s">
        <v>246</v>
      </c>
      <c r="P721" s="170" t="s">
        <v>246</v>
      </c>
      <c r="Q721" s="170"/>
      <c r="R721" s="170"/>
      <c r="S721" s="176">
        <v>43318</v>
      </c>
      <c r="T721" s="170"/>
      <c r="U721" s="170"/>
      <c r="V721" s="169">
        <v>2565</v>
      </c>
      <c r="W721" s="172"/>
      <c r="X721" s="169" t="s">
        <v>147</v>
      </c>
      <c r="Y721" s="173"/>
      <c r="Z721" s="172">
        <v>2565</v>
      </c>
      <c r="AA721" s="169" t="s">
        <v>39</v>
      </c>
      <c r="AB721" s="174"/>
    </row>
    <row r="722" spans="1:28" ht="15.75" customHeight="1" x14ac:dyDescent="0.2">
      <c r="A722" s="168"/>
      <c r="B722" s="169" t="s">
        <v>246</v>
      </c>
      <c r="C722" s="169" t="s">
        <v>1235</v>
      </c>
      <c r="D722" s="170" t="s">
        <v>1740</v>
      </c>
      <c r="E722" s="170" t="s">
        <v>2148</v>
      </c>
      <c r="F722" s="170"/>
      <c r="G722" s="170" t="s">
        <v>185</v>
      </c>
      <c r="H722" s="169" t="s">
        <v>3117</v>
      </c>
      <c r="I722" s="171" t="s">
        <v>3590</v>
      </c>
      <c r="J722" s="87" t="s">
        <v>30</v>
      </c>
      <c r="K722" s="170"/>
      <c r="L722" s="170"/>
      <c r="M722" s="169" t="s">
        <v>190</v>
      </c>
      <c r="N722" s="169" t="s">
        <v>4144</v>
      </c>
      <c r="O722" s="170" t="s">
        <v>246</v>
      </c>
      <c r="P722" s="170" t="s">
        <v>246</v>
      </c>
      <c r="Q722" s="170"/>
      <c r="R722" s="170"/>
      <c r="S722" s="176">
        <v>43319</v>
      </c>
      <c r="T722" s="170"/>
      <c r="U722" s="170"/>
      <c r="V722" s="169">
        <v>1653</v>
      </c>
      <c r="W722" s="172"/>
      <c r="X722" s="169" t="s">
        <v>147</v>
      </c>
      <c r="Y722" s="173"/>
      <c r="Z722" s="172">
        <v>1653</v>
      </c>
      <c r="AA722" s="169" t="s">
        <v>39</v>
      </c>
      <c r="AB722" s="174"/>
    </row>
    <row r="723" spans="1:28" ht="15.75" customHeight="1" x14ac:dyDescent="0.2">
      <c r="A723" s="168"/>
      <c r="B723" s="169" t="s">
        <v>455</v>
      </c>
      <c r="C723" s="169" t="s">
        <v>1236</v>
      </c>
      <c r="D723" s="170" t="s">
        <v>1740</v>
      </c>
      <c r="E723" s="170" t="s">
        <v>2135</v>
      </c>
      <c r="F723" s="170"/>
      <c r="G723" s="170" t="s">
        <v>185</v>
      </c>
      <c r="H723" s="169" t="s">
        <v>3118</v>
      </c>
      <c r="I723" s="171" t="s">
        <v>3590</v>
      </c>
      <c r="J723" s="87" t="s">
        <v>30</v>
      </c>
      <c r="K723" s="170"/>
      <c r="L723" s="170"/>
      <c r="M723" s="169" t="s">
        <v>184</v>
      </c>
      <c r="N723" s="169" t="s">
        <v>4097</v>
      </c>
      <c r="O723" s="170" t="s">
        <v>246</v>
      </c>
      <c r="P723" s="170" t="s">
        <v>246</v>
      </c>
      <c r="Q723" s="170"/>
      <c r="R723" s="170"/>
      <c r="S723" s="176">
        <v>43319</v>
      </c>
      <c r="T723" s="170"/>
      <c r="U723" s="170"/>
      <c r="V723" s="169">
        <v>3420</v>
      </c>
      <c r="W723" s="172"/>
      <c r="X723" s="169" t="s">
        <v>147</v>
      </c>
      <c r="Y723" s="173"/>
      <c r="Z723" s="172">
        <v>3420</v>
      </c>
      <c r="AA723" s="169" t="s">
        <v>39</v>
      </c>
      <c r="AB723" s="174"/>
    </row>
    <row r="724" spans="1:28" ht="15.75" customHeight="1" x14ac:dyDescent="0.2">
      <c r="A724" s="168"/>
      <c r="B724" s="169" t="s">
        <v>456</v>
      </c>
      <c r="C724" s="169" t="s">
        <v>1237</v>
      </c>
      <c r="D724" s="170" t="s">
        <v>1740</v>
      </c>
      <c r="E724" s="170" t="s">
        <v>2144</v>
      </c>
      <c r="F724" s="170"/>
      <c r="G724" s="170" t="s">
        <v>185</v>
      </c>
      <c r="H724" s="169" t="s">
        <v>3119</v>
      </c>
      <c r="I724" s="171" t="s">
        <v>3590</v>
      </c>
      <c r="J724" s="87" t="s">
        <v>30</v>
      </c>
      <c r="K724" s="170"/>
      <c r="L724" s="170"/>
      <c r="M724" s="169" t="s">
        <v>184</v>
      </c>
      <c r="N724" s="169" t="s">
        <v>4148</v>
      </c>
      <c r="O724" s="170" t="s">
        <v>246</v>
      </c>
      <c r="P724" s="170" t="s">
        <v>246</v>
      </c>
      <c r="Q724" s="170"/>
      <c r="R724" s="170"/>
      <c r="S724" s="176">
        <v>43322</v>
      </c>
      <c r="T724" s="170"/>
      <c r="U724" s="170"/>
      <c r="V724" s="169">
        <v>2618.58</v>
      </c>
      <c r="W724" s="172">
        <v>612</v>
      </c>
      <c r="X724" s="169" t="s">
        <v>147</v>
      </c>
      <c r="Y724" s="173"/>
      <c r="Z724" s="172">
        <v>2618.58</v>
      </c>
      <c r="AA724" s="169" t="s">
        <v>39</v>
      </c>
      <c r="AB724" s="174"/>
    </row>
    <row r="725" spans="1:28" ht="15.75" customHeight="1" x14ac:dyDescent="0.2">
      <c r="A725" s="168"/>
      <c r="B725" s="169" t="s">
        <v>246</v>
      </c>
      <c r="C725" s="169" t="s">
        <v>1238</v>
      </c>
      <c r="D725" s="170" t="s">
        <v>1740</v>
      </c>
      <c r="E725" s="170" t="s">
        <v>2147</v>
      </c>
      <c r="F725" s="170"/>
      <c r="G725" s="170" t="s">
        <v>185</v>
      </c>
      <c r="H725" s="169" t="s">
        <v>3120</v>
      </c>
      <c r="I725" s="171" t="s">
        <v>3590</v>
      </c>
      <c r="J725" s="87" t="s">
        <v>30</v>
      </c>
      <c r="K725" s="170"/>
      <c r="L725" s="170"/>
      <c r="M725" s="169" t="s">
        <v>186</v>
      </c>
      <c r="N725" s="169" t="s">
        <v>3750</v>
      </c>
      <c r="O725" s="170" t="s">
        <v>246</v>
      </c>
      <c r="P725" s="170" t="s">
        <v>246</v>
      </c>
      <c r="Q725" s="170"/>
      <c r="R725" s="170"/>
      <c r="S725" s="176">
        <v>43333</v>
      </c>
      <c r="T725" s="170"/>
      <c r="U725" s="170"/>
      <c r="V725" s="169">
        <v>2543.34</v>
      </c>
      <c r="W725" s="172"/>
      <c r="X725" s="169" t="s">
        <v>147</v>
      </c>
      <c r="Y725" s="173"/>
      <c r="Z725" s="172">
        <v>2543.34</v>
      </c>
      <c r="AA725" s="169" t="s">
        <v>39</v>
      </c>
      <c r="AB725" s="174"/>
    </row>
    <row r="726" spans="1:28" ht="15.75" customHeight="1" x14ac:dyDescent="0.2">
      <c r="A726" s="168"/>
      <c r="B726" s="169" t="s">
        <v>246</v>
      </c>
      <c r="C726" s="169" t="s">
        <v>1239</v>
      </c>
      <c r="D726" s="170" t="s">
        <v>1740</v>
      </c>
      <c r="E726" s="170" t="s">
        <v>2150</v>
      </c>
      <c r="F726" s="170"/>
      <c r="G726" s="170" t="s">
        <v>185</v>
      </c>
      <c r="H726" s="169" t="s">
        <v>3121</v>
      </c>
      <c r="I726" s="171" t="s">
        <v>3605</v>
      </c>
      <c r="J726" s="87" t="s">
        <v>30</v>
      </c>
      <c r="K726" s="170"/>
      <c r="L726" s="170"/>
      <c r="M726" s="169" t="s">
        <v>190</v>
      </c>
      <c r="N726" s="169" t="s">
        <v>4149</v>
      </c>
      <c r="O726" s="170" t="s">
        <v>246</v>
      </c>
      <c r="P726" s="170" t="s">
        <v>246</v>
      </c>
      <c r="Q726" s="170"/>
      <c r="R726" s="170"/>
      <c r="S726" s="176">
        <v>43343</v>
      </c>
      <c r="T726" s="170"/>
      <c r="U726" s="170"/>
      <c r="V726" s="169">
        <v>2109</v>
      </c>
      <c r="W726" s="172"/>
      <c r="X726" s="169" t="s">
        <v>147</v>
      </c>
      <c r="Y726" s="173"/>
      <c r="Z726" s="172">
        <v>2109</v>
      </c>
      <c r="AA726" s="169" t="s">
        <v>39</v>
      </c>
      <c r="AB726" s="174"/>
    </row>
    <row r="727" spans="1:28" ht="15.75" customHeight="1" x14ac:dyDescent="0.2">
      <c r="A727" s="168"/>
      <c r="B727" s="169" t="s">
        <v>457</v>
      </c>
      <c r="C727" s="169" t="s">
        <v>1240</v>
      </c>
      <c r="D727" s="170" t="s">
        <v>1740</v>
      </c>
      <c r="E727" s="170" t="s">
        <v>2135</v>
      </c>
      <c r="F727" s="170"/>
      <c r="G727" s="170" t="s">
        <v>185</v>
      </c>
      <c r="H727" s="169" t="s">
        <v>3122</v>
      </c>
      <c r="I727" s="171" t="s">
        <v>3580</v>
      </c>
      <c r="J727" s="87" t="s">
        <v>30</v>
      </c>
      <c r="K727" s="170"/>
      <c r="L727" s="170"/>
      <c r="M727" s="169" t="s">
        <v>184</v>
      </c>
      <c r="N727" s="169" t="s">
        <v>4150</v>
      </c>
      <c r="O727" s="170" t="s">
        <v>246</v>
      </c>
      <c r="P727" s="170" t="s">
        <v>246</v>
      </c>
      <c r="Q727" s="170"/>
      <c r="R727" s="170"/>
      <c r="S727" s="176">
        <v>43346</v>
      </c>
      <c r="T727" s="170"/>
      <c r="U727" s="170"/>
      <c r="V727" s="169">
        <v>3420</v>
      </c>
      <c r="W727" s="172"/>
      <c r="X727" s="169" t="s">
        <v>147</v>
      </c>
      <c r="Y727" s="173"/>
      <c r="Z727" s="172">
        <v>3420</v>
      </c>
      <c r="AA727" s="169" t="s">
        <v>39</v>
      </c>
      <c r="AB727" s="174"/>
    </row>
    <row r="728" spans="1:28" ht="15.75" customHeight="1" x14ac:dyDescent="0.2">
      <c r="A728" s="168"/>
      <c r="B728" s="169" t="s">
        <v>458</v>
      </c>
      <c r="C728" s="169" t="s">
        <v>1241</v>
      </c>
      <c r="D728" s="170" t="s">
        <v>1740</v>
      </c>
      <c r="E728" s="170" t="s">
        <v>2139</v>
      </c>
      <c r="F728" s="170"/>
      <c r="G728" s="170" t="s">
        <v>185</v>
      </c>
      <c r="H728" s="169" t="s">
        <v>3123</v>
      </c>
      <c r="I728" s="171" t="s">
        <v>3580</v>
      </c>
      <c r="J728" s="87" t="s">
        <v>30</v>
      </c>
      <c r="K728" s="170" t="s">
        <v>31</v>
      </c>
      <c r="L728" s="170"/>
      <c r="M728" s="169" t="s">
        <v>184</v>
      </c>
      <c r="N728" s="169" t="s">
        <v>4151</v>
      </c>
      <c r="O728" s="170" t="s">
        <v>37</v>
      </c>
      <c r="P728" s="170" t="s">
        <v>4484</v>
      </c>
      <c r="Q728" s="170"/>
      <c r="R728" s="170"/>
      <c r="S728" s="176">
        <v>43346</v>
      </c>
      <c r="T728" s="170"/>
      <c r="U728" s="170"/>
      <c r="V728" s="169">
        <v>2109</v>
      </c>
      <c r="W728" s="172"/>
      <c r="X728" s="169" t="s">
        <v>147</v>
      </c>
      <c r="Y728" s="173">
        <v>1054.5</v>
      </c>
      <c r="Z728" s="172">
        <v>1054.5</v>
      </c>
      <c r="AA728" s="169" t="s">
        <v>39</v>
      </c>
      <c r="AB728" s="174"/>
    </row>
    <row r="729" spans="1:28" ht="15.75" customHeight="1" x14ac:dyDescent="0.2">
      <c r="A729" s="168"/>
      <c r="B729" s="169" t="s">
        <v>246</v>
      </c>
      <c r="C729" s="169" t="s">
        <v>1242</v>
      </c>
      <c r="D729" s="170" t="s">
        <v>1740</v>
      </c>
      <c r="E729" s="170" t="s">
        <v>2135</v>
      </c>
      <c r="F729" s="170"/>
      <c r="G729" s="170" t="s">
        <v>185</v>
      </c>
      <c r="H729" s="169" t="s">
        <v>3124</v>
      </c>
      <c r="I729" s="171" t="s">
        <v>3585</v>
      </c>
      <c r="J729" s="87" t="s">
        <v>30</v>
      </c>
      <c r="K729" s="170"/>
      <c r="L729" s="170"/>
      <c r="M729" s="169" t="s">
        <v>188</v>
      </c>
      <c r="N729" s="169" t="s">
        <v>4152</v>
      </c>
      <c r="O729" s="170" t="s">
        <v>246</v>
      </c>
      <c r="P729" s="170" t="s">
        <v>246</v>
      </c>
      <c r="Q729" s="170"/>
      <c r="R729" s="170"/>
      <c r="S729" s="176">
        <v>43347</v>
      </c>
      <c r="T729" s="170"/>
      <c r="U729" s="170"/>
      <c r="V729" s="169">
        <v>2622</v>
      </c>
      <c r="W729" s="172"/>
      <c r="X729" s="169" t="s">
        <v>147</v>
      </c>
      <c r="Y729" s="173"/>
      <c r="Z729" s="172">
        <v>2622</v>
      </c>
      <c r="AA729" s="169" t="s">
        <v>39</v>
      </c>
      <c r="AB729" s="174"/>
    </row>
    <row r="730" spans="1:28" ht="15.75" customHeight="1" x14ac:dyDescent="0.2">
      <c r="A730" s="168"/>
      <c r="B730" s="169" t="s">
        <v>246</v>
      </c>
      <c r="C730" s="169" t="s">
        <v>1243</v>
      </c>
      <c r="D730" s="170" t="s">
        <v>1740</v>
      </c>
      <c r="E730" s="170" t="s">
        <v>2147</v>
      </c>
      <c r="F730" s="170"/>
      <c r="G730" s="170" t="s">
        <v>185</v>
      </c>
      <c r="H730" s="169" t="s">
        <v>3125</v>
      </c>
      <c r="I730" s="171" t="s">
        <v>3591</v>
      </c>
      <c r="J730" s="87" t="s">
        <v>30</v>
      </c>
      <c r="K730" s="170"/>
      <c r="L730" s="170"/>
      <c r="M730" s="169" t="s">
        <v>186</v>
      </c>
      <c r="N730" s="169" t="s">
        <v>3750</v>
      </c>
      <c r="O730" s="170" t="s">
        <v>246</v>
      </c>
      <c r="P730" s="170" t="s">
        <v>246</v>
      </c>
      <c r="Q730" s="170"/>
      <c r="R730" s="170"/>
      <c r="S730" s="176">
        <v>43349</v>
      </c>
      <c r="T730" s="170"/>
      <c r="U730" s="170"/>
      <c r="V730" s="169">
        <v>2543.34</v>
      </c>
      <c r="W730" s="172"/>
      <c r="X730" s="169" t="s">
        <v>147</v>
      </c>
      <c r="Y730" s="173"/>
      <c r="Z730" s="172">
        <v>2543.34</v>
      </c>
      <c r="AA730" s="169" t="s">
        <v>39</v>
      </c>
      <c r="AB730" s="174"/>
    </row>
    <row r="731" spans="1:28" ht="15.75" customHeight="1" x14ac:dyDescent="0.2">
      <c r="A731" s="168"/>
      <c r="B731" s="169" t="s">
        <v>246</v>
      </c>
      <c r="C731" s="169" t="s">
        <v>1244</v>
      </c>
      <c r="D731" s="170" t="s">
        <v>1740</v>
      </c>
      <c r="E731" s="170" t="s">
        <v>2141</v>
      </c>
      <c r="F731" s="170"/>
      <c r="G731" s="170" t="s">
        <v>185</v>
      </c>
      <c r="H731" s="169" t="s">
        <v>3126</v>
      </c>
      <c r="I731" s="171" t="s">
        <v>3581</v>
      </c>
      <c r="J731" s="87" t="s">
        <v>30</v>
      </c>
      <c r="K731" s="170"/>
      <c r="L731" s="170"/>
      <c r="M731" s="169" t="s">
        <v>186</v>
      </c>
      <c r="N731" s="169" t="s">
        <v>4153</v>
      </c>
      <c r="O731" s="170" t="s">
        <v>246</v>
      </c>
      <c r="P731" s="170" t="s">
        <v>246</v>
      </c>
      <c r="Q731" s="170"/>
      <c r="R731" s="170"/>
      <c r="S731" s="176">
        <v>43350</v>
      </c>
      <c r="T731" s="170"/>
      <c r="U731" s="170"/>
      <c r="V731" s="169">
        <v>2574.12</v>
      </c>
      <c r="W731" s="172"/>
      <c r="X731" s="169" t="s">
        <v>147</v>
      </c>
      <c r="Y731" s="173"/>
      <c r="Z731" s="172">
        <v>2574.12</v>
      </c>
      <c r="AA731" s="169" t="s">
        <v>39</v>
      </c>
      <c r="AB731" s="174"/>
    </row>
    <row r="732" spans="1:28" ht="15.75" customHeight="1" x14ac:dyDescent="0.2">
      <c r="A732" s="168"/>
      <c r="B732" s="169"/>
      <c r="C732" s="169" t="s">
        <v>1245</v>
      </c>
      <c r="D732" s="170" t="s">
        <v>1740</v>
      </c>
      <c r="E732" s="170" t="s">
        <v>2151</v>
      </c>
      <c r="F732" s="170"/>
      <c r="G732" s="170" t="s">
        <v>185</v>
      </c>
      <c r="H732" s="169" t="s">
        <v>3127</v>
      </c>
      <c r="I732" s="171" t="s">
        <v>3581</v>
      </c>
      <c r="J732" s="87" t="s">
        <v>30</v>
      </c>
      <c r="K732" s="170"/>
      <c r="L732" s="170"/>
      <c r="M732" s="169" t="s">
        <v>3632</v>
      </c>
      <c r="N732" s="169" t="s">
        <v>4154</v>
      </c>
      <c r="O732" s="170" t="s">
        <v>246</v>
      </c>
      <c r="P732" s="170" t="s">
        <v>246</v>
      </c>
      <c r="Q732" s="170"/>
      <c r="R732" s="170"/>
      <c r="S732" s="176">
        <v>43355</v>
      </c>
      <c r="T732" s="170"/>
      <c r="U732" s="170"/>
      <c r="V732" s="169">
        <v>1915.2</v>
      </c>
      <c r="W732" s="172"/>
      <c r="X732" s="169" t="s">
        <v>147</v>
      </c>
      <c r="Y732" s="173"/>
      <c r="Z732" s="172">
        <v>1915.2</v>
      </c>
      <c r="AA732" s="169" t="s">
        <v>39</v>
      </c>
      <c r="AB732" s="174"/>
    </row>
    <row r="733" spans="1:28" ht="15.75" customHeight="1" x14ac:dyDescent="0.2">
      <c r="A733" s="168"/>
      <c r="B733" s="169" t="s">
        <v>459</v>
      </c>
      <c r="C733" s="169" t="s">
        <v>1246</v>
      </c>
      <c r="D733" s="170" t="s">
        <v>1740</v>
      </c>
      <c r="E733" s="170" t="s">
        <v>2139</v>
      </c>
      <c r="F733" s="170"/>
      <c r="G733" s="170" t="s">
        <v>185</v>
      </c>
      <c r="H733" s="169" t="s">
        <v>3128</v>
      </c>
      <c r="I733" s="171" t="s">
        <v>3580</v>
      </c>
      <c r="J733" s="87" t="s">
        <v>30</v>
      </c>
      <c r="K733" s="170"/>
      <c r="L733" s="170"/>
      <c r="M733" s="169" t="s">
        <v>184</v>
      </c>
      <c r="N733" s="169" t="s">
        <v>4155</v>
      </c>
      <c r="O733" s="170" t="s">
        <v>246</v>
      </c>
      <c r="P733" s="170" t="s">
        <v>246</v>
      </c>
      <c r="Q733" s="170"/>
      <c r="R733" s="170"/>
      <c r="S733" s="176">
        <v>43361</v>
      </c>
      <c r="T733" s="170"/>
      <c r="U733" s="170"/>
      <c r="V733" s="169">
        <v>2109</v>
      </c>
      <c r="W733" s="172"/>
      <c r="X733" s="169" t="s">
        <v>147</v>
      </c>
      <c r="Y733" s="173"/>
      <c r="Z733" s="172">
        <v>2109</v>
      </c>
      <c r="AA733" s="169" t="s">
        <v>39</v>
      </c>
      <c r="AB733" s="174"/>
    </row>
    <row r="734" spans="1:28" ht="15.75" customHeight="1" x14ac:dyDescent="0.2">
      <c r="A734" s="168"/>
      <c r="B734" s="169"/>
      <c r="C734" s="169" t="s">
        <v>1247</v>
      </c>
      <c r="D734" s="170" t="s">
        <v>1740</v>
      </c>
      <c r="E734" s="170" t="s">
        <v>2152</v>
      </c>
      <c r="F734" s="170"/>
      <c r="G734" s="170" t="s">
        <v>185</v>
      </c>
      <c r="H734" s="169" t="s">
        <v>3129</v>
      </c>
      <c r="I734" s="171" t="s">
        <v>3592</v>
      </c>
      <c r="J734" s="87" t="s">
        <v>30</v>
      </c>
      <c r="K734" s="170"/>
      <c r="L734" s="170"/>
      <c r="M734" s="169" t="s">
        <v>184</v>
      </c>
      <c r="N734" s="169" t="s">
        <v>4156</v>
      </c>
      <c r="O734" s="170" t="s">
        <v>246</v>
      </c>
      <c r="P734" s="170" t="s">
        <v>246</v>
      </c>
      <c r="Q734" s="170"/>
      <c r="R734" s="170"/>
      <c r="S734" s="176">
        <v>43362</v>
      </c>
      <c r="T734" s="170"/>
      <c r="U734" s="170"/>
      <c r="V734" s="169">
        <v>1710</v>
      </c>
      <c r="W734" s="172"/>
      <c r="X734" s="169" t="s">
        <v>147</v>
      </c>
      <c r="Y734" s="173"/>
      <c r="Z734" s="172">
        <v>1710</v>
      </c>
      <c r="AA734" s="169" t="s">
        <v>39</v>
      </c>
      <c r="AB734" s="174"/>
    </row>
    <row r="735" spans="1:28" ht="15.75" customHeight="1" x14ac:dyDescent="0.2">
      <c r="A735" s="168"/>
      <c r="B735" s="169"/>
      <c r="C735" s="169" t="s">
        <v>1248</v>
      </c>
      <c r="D735" s="170" t="s">
        <v>1740</v>
      </c>
      <c r="E735" s="170" t="s">
        <v>2152</v>
      </c>
      <c r="F735" s="170"/>
      <c r="G735" s="170" t="s">
        <v>185</v>
      </c>
      <c r="H735" s="169" t="s">
        <v>3130</v>
      </c>
      <c r="I735" s="171" t="s">
        <v>3581</v>
      </c>
      <c r="J735" s="87" t="s">
        <v>30</v>
      </c>
      <c r="K735" s="170"/>
      <c r="L735" s="170"/>
      <c r="M735" s="169" t="s">
        <v>184</v>
      </c>
      <c r="N735" s="169" t="s">
        <v>4156</v>
      </c>
      <c r="O735" s="170" t="s">
        <v>246</v>
      </c>
      <c r="P735" s="170" t="s">
        <v>246</v>
      </c>
      <c r="Q735" s="170"/>
      <c r="R735" s="170"/>
      <c r="S735" s="176">
        <v>43372</v>
      </c>
      <c r="T735" s="170"/>
      <c r="U735" s="170"/>
      <c r="V735" s="169">
        <v>1710</v>
      </c>
      <c r="W735" s="172"/>
      <c r="X735" s="169" t="s">
        <v>147</v>
      </c>
      <c r="Y735" s="173"/>
      <c r="Z735" s="172">
        <v>1710</v>
      </c>
      <c r="AA735" s="169" t="s">
        <v>39</v>
      </c>
      <c r="AB735" s="174"/>
    </row>
    <row r="736" spans="1:28" ht="15.75" customHeight="1" x14ac:dyDescent="0.2">
      <c r="A736" s="168"/>
      <c r="B736" s="169" t="s">
        <v>246</v>
      </c>
      <c r="C736" s="169" t="s">
        <v>1249</v>
      </c>
      <c r="D736" s="170" t="s">
        <v>1740</v>
      </c>
      <c r="E736" s="170" t="s">
        <v>2150</v>
      </c>
      <c r="F736" s="170"/>
      <c r="G736" s="170" t="s">
        <v>185</v>
      </c>
      <c r="H736" s="169" t="s">
        <v>3131</v>
      </c>
      <c r="I736" s="171" t="s">
        <v>3604</v>
      </c>
      <c r="J736" s="87" t="s">
        <v>30</v>
      </c>
      <c r="K736" s="170"/>
      <c r="L736" s="170"/>
      <c r="M736" s="169" t="s">
        <v>190</v>
      </c>
      <c r="N736" s="169" t="s">
        <v>4122</v>
      </c>
      <c r="O736" s="170" t="s">
        <v>246</v>
      </c>
      <c r="P736" s="170" t="s">
        <v>246</v>
      </c>
      <c r="Q736" s="170"/>
      <c r="R736" s="170"/>
      <c r="S736" s="176">
        <v>43378</v>
      </c>
      <c r="T736" s="170"/>
      <c r="U736" s="170"/>
      <c r="V736" s="169">
        <v>1026</v>
      </c>
      <c r="W736" s="172"/>
      <c r="X736" s="169" t="s">
        <v>147</v>
      </c>
      <c r="Y736" s="173"/>
      <c r="Z736" s="172">
        <v>1026</v>
      </c>
      <c r="AA736" s="169" t="s">
        <v>39</v>
      </c>
      <c r="AB736" s="174"/>
    </row>
    <row r="737" spans="1:28" ht="15.75" customHeight="1" x14ac:dyDescent="0.2">
      <c r="A737" s="168"/>
      <c r="B737" s="169"/>
      <c r="C737" s="169" t="s">
        <v>1250</v>
      </c>
      <c r="D737" s="170" t="s">
        <v>1740</v>
      </c>
      <c r="E737" s="170" t="s">
        <v>2143</v>
      </c>
      <c r="F737" s="170"/>
      <c r="G737" s="170" t="s">
        <v>185</v>
      </c>
      <c r="H737" s="169" t="s">
        <v>3132</v>
      </c>
      <c r="I737" s="171" t="s">
        <v>3581</v>
      </c>
      <c r="J737" s="87" t="s">
        <v>30</v>
      </c>
      <c r="K737" s="170" t="s">
        <v>31</v>
      </c>
      <c r="L737" s="170"/>
      <c r="M737" s="169" t="s">
        <v>184</v>
      </c>
      <c r="N737" s="169" t="s">
        <v>3720</v>
      </c>
      <c r="O737" s="170" t="s">
        <v>37</v>
      </c>
      <c r="P737" s="170" t="s">
        <v>4485</v>
      </c>
      <c r="Q737" s="170"/>
      <c r="R737" s="170"/>
      <c r="S737" s="176">
        <v>43382</v>
      </c>
      <c r="T737" s="170"/>
      <c r="U737" s="170"/>
      <c r="V737" s="169">
        <v>2422.5</v>
      </c>
      <c r="W737" s="172"/>
      <c r="X737" s="169" t="s">
        <v>147</v>
      </c>
      <c r="Y737" s="173">
        <v>1211.25</v>
      </c>
      <c r="Z737" s="172">
        <v>1211.25</v>
      </c>
      <c r="AA737" s="169" t="s">
        <v>39</v>
      </c>
      <c r="AB737" s="174"/>
    </row>
    <row r="738" spans="1:28" ht="15.75" customHeight="1" x14ac:dyDescent="0.2">
      <c r="A738" s="168"/>
      <c r="B738" s="169" t="s">
        <v>460</v>
      </c>
      <c r="C738" s="169" t="s">
        <v>1251</v>
      </c>
      <c r="D738" s="170" t="s">
        <v>1740</v>
      </c>
      <c r="E738" s="170" t="s">
        <v>2141</v>
      </c>
      <c r="F738" s="170"/>
      <c r="G738" s="170" t="s">
        <v>185</v>
      </c>
      <c r="H738" s="169" t="s">
        <v>3133</v>
      </c>
      <c r="I738" s="171" t="s">
        <v>3594</v>
      </c>
      <c r="J738" s="87" t="s">
        <v>30</v>
      </c>
      <c r="K738" s="170" t="s">
        <v>31</v>
      </c>
      <c r="L738" s="170"/>
      <c r="M738" s="169" t="s">
        <v>184</v>
      </c>
      <c r="N738" s="169" t="s">
        <v>3694</v>
      </c>
      <c r="O738" s="170" t="s">
        <v>37</v>
      </c>
      <c r="P738" s="170" t="s">
        <v>4428</v>
      </c>
      <c r="Q738" s="170"/>
      <c r="R738" s="170"/>
      <c r="S738" s="176">
        <v>43382</v>
      </c>
      <c r="T738" s="170"/>
      <c r="U738" s="170"/>
      <c r="V738" s="169">
        <v>2574.12</v>
      </c>
      <c r="W738" s="172"/>
      <c r="X738" s="169" t="s">
        <v>147</v>
      </c>
      <c r="Y738" s="173">
        <v>1287.06</v>
      </c>
      <c r="Z738" s="172">
        <v>1287.06</v>
      </c>
      <c r="AA738" s="169" t="s">
        <v>39</v>
      </c>
      <c r="AB738" s="174"/>
    </row>
    <row r="739" spans="1:28" ht="15.75" customHeight="1" x14ac:dyDescent="0.2">
      <c r="A739" s="168"/>
      <c r="B739" s="169"/>
      <c r="C739" s="169" t="s">
        <v>1252</v>
      </c>
      <c r="D739" s="170" t="s">
        <v>1740</v>
      </c>
      <c r="E739" s="170" t="s">
        <v>2147</v>
      </c>
      <c r="F739" s="170"/>
      <c r="G739" s="170" t="s">
        <v>185</v>
      </c>
      <c r="H739" s="169" t="s">
        <v>3134</v>
      </c>
      <c r="I739" s="171" t="s">
        <v>3581</v>
      </c>
      <c r="J739" s="87" t="s">
        <v>30</v>
      </c>
      <c r="K739" s="170"/>
      <c r="L739" s="170"/>
      <c r="M739" s="169" t="s">
        <v>184</v>
      </c>
      <c r="N739" s="169" t="s">
        <v>3760</v>
      </c>
      <c r="O739" s="170" t="s">
        <v>246</v>
      </c>
      <c r="P739" s="170" t="s">
        <v>246</v>
      </c>
      <c r="Q739" s="170"/>
      <c r="R739" s="170"/>
      <c r="S739" s="176">
        <v>43382</v>
      </c>
      <c r="T739" s="170"/>
      <c r="U739" s="170"/>
      <c r="V739" s="169">
        <v>2543.34</v>
      </c>
      <c r="W739" s="172"/>
      <c r="X739" s="169" t="s">
        <v>147</v>
      </c>
      <c r="Y739" s="173"/>
      <c r="Z739" s="172">
        <v>2543.34</v>
      </c>
      <c r="AA739" s="169" t="s">
        <v>39</v>
      </c>
      <c r="AB739" s="174"/>
    </row>
    <row r="740" spans="1:28" ht="15.75" customHeight="1" x14ac:dyDescent="0.2">
      <c r="A740" s="168"/>
      <c r="B740" s="169"/>
      <c r="C740" s="169" t="s">
        <v>1253</v>
      </c>
      <c r="D740" s="170" t="s">
        <v>1740</v>
      </c>
      <c r="E740" s="170" t="s">
        <v>2153</v>
      </c>
      <c r="F740" s="170"/>
      <c r="G740" s="170" t="s">
        <v>185</v>
      </c>
      <c r="H740" s="169" t="s">
        <v>3135</v>
      </c>
      <c r="I740" s="171" t="s">
        <v>3592</v>
      </c>
      <c r="J740" s="87" t="s">
        <v>30</v>
      </c>
      <c r="K740" s="170" t="s">
        <v>31</v>
      </c>
      <c r="L740" s="170"/>
      <c r="M740" s="169" t="s">
        <v>184</v>
      </c>
      <c r="N740" s="169" t="s">
        <v>3944</v>
      </c>
      <c r="O740" s="170" t="s">
        <v>33</v>
      </c>
      <c r="P740" s="170" t="s">
        <v>4455</v>
      </c>
      <c r="Q740" s="170"/>
      <c r="R740" s="170"/>
      <c r="S740" s="176">
        <v>43389</v>
      </c>
      <c r="T740" s="170"/>
      <c r="U740" s="170"/>
      <c r="V740" s="169">
        <v>2451</v>
      </c>
      <c r="W740" s="172"/>
      <c r="X740" s="169" t="s">
        <v>147</v>
      </c>
      <c r="Y740" s="173">
        <v>1225.5</v>
      </c>
      <c r="Z740" s="172">
        <v>1225.5</v>
      </c>
      <c r="AA740" s="169" t="s">
        <v>39</v>
      </c>
      <c r="AB740" s="174"/>
    </row>
    <row r="741" spans="1:28" ht="15.75" customHeight="1" x14ac:dyDescent="0.2">
      <c r="A741" s="168"/>
      <c r="B741" s="169" t="s">
        <v>461</v>
      </c>
      <c r="C741" s="169" t="s">
        <v>1254</v>
      </c>
      <c r="D741" s="170" t="s">
        <v>1740</v>
      </c>
      <c r="E741" s="170" t="s">
        <v>2135</v>
      </c>
      <c r="F741" s="170"/>
      <c r="G741" s="170" t="s">
        <v>185</v>
      </c>
      <c r="H741" s="169" t="s">
        <v>3136</v>
      </c>
      <c r="I741" s="171" t="s">
        <v>3592</v>
      </c>
      <c r="J741" s="87" t="s">
        <v>30</v>
      </c>
      <c r="K741" s="170" t="s">
        <v>31</v>
      </c>
      <c r="L741" s="170"/>
      <c r="M741" s="169" t="s">
        <v>184</v>
      </c>
      <c r="N741" s="169" t="s">
        <v>4157</v>
      </c>
      <c r="O741" s="170" t="s">
        <v>37</v>
      </c>
      <c r="P741" s="170" t="s">
        <v>4486</v>
      </c>
      <c r="Q741" s="170"/>
      <c r="R741" s="170"/>
      <c r="S741" s="176">
        <v>43397</v>
      </c>
      <c r="T741" s="170"/>
      <c r="U741" s="170"/>
      <c r="V741" s="169">
        <v>3420</v>
      </c>
      <c r="W741" s="172"/>
      <c r="X741" s="169" t="s">
        <v>147</v>
      </c>
      <c r="Y741" s="173">
        <v>1710</v>
      </c>
      <c r="Z741" s="172">
        <v>1710</v>
      </c>
      <c r="AA741" s="169" t="s">
        <v>39</v>
      </c>
      <c r="AB741" s="174"/>
    </row>
    <row r="742" spans="1:28" ht="15.75" customHeight="1" x14ac:dyDescent="0.2">
      <c r="A742" s="168"/>
      <c r="B742" s="169" t="s">
        <v>462</v>
      </c>
      <c r="C742" s="169" t="s">
        <v>1255</v>
      </c>
      <c r="D742" s="170" t="s">
        <v>1740</v>
      </c>
      <c r="E742" s="170" t="s">
        <v>2135</v>
      </c>
      <c r="F742" s="170"/>
      <c r="G742" s="170" t="s">
        <v>185</v>
      </c>
      <c r="H742" s="169" t="s">
        <v>3137</v>
      </c>
      <c r="I742" s="171" t="s">
        <v>3592</v>
      </c>
      <c r="J742" s="87" t="s">
        <v>30</v>
      </c>
      <c r="K742" s="170" t="s">
        <v>31</v>
      </c>
      <c r="L742" s="170"/>
      <c r="M742" s="169" t="s">
        <v>184</v>
      </c>
      <c r="N742" s="169" t="s">
        <v>4158</v>
      </c>
      <c r="O742" s="170" t="s">
        <v>37</v>
      </c>
      <c r="P742" s="170" t="s">
        <v>4487</v>
      </c>
      <c r="Q742" s="170"/>
      <c r="R742" s="170"/>
      <c r="S742" s="176">
        <v>43399</v>
      </c>
      <c r="T742" s="170"/>
      <c r="U742" s="170"/>
      <c r="V742" s="169">
        <v>3420</v>
      </c>
      <c r="W742" s="172"/>
      <c r="X742" s="169" t="s">
        <v>147</v>
      </c>
      <c r="Y742" s="173">
        <v>1710</v>
      </c>
      <c r="Z742" s="172">
        <v>1710</v>
      </c>
      <c r="AA742" s="169" t="s">
        <v>39</v>
      </c>
      <c r="AB742" s="174"/>
    </row>
    <row r="743" spans="1:28" ht="15.75" customHeight="1" x14ac:dyDescent="0.2">
      <c r="A743" s="168"/>
      <c r="B743" s="169" t="s">
        <v>463</v>
      </c>
      <c r="C743" s="169" t="s">
        <v>1256</v>
      </c>
      <c r="D743" s="170" t="s">
        <v>1740</v>
      </c>
      <c r="E743" s="170" t="s">
        <v>2154</v>
      </c>
      <c r="F743" s="170"/>
      <c r="G743" s="170" t="s">
        <v>185</v>
      </c>
      <c r="H743" s="169" t="s">
        <v>3138</v>
      </c>
      <c r="I743" s="171" t="s">
        <v>3592</v>
      </c>
      <c r="J743" s="87" t="s">
        <v>30</v>
      </c>
      <c r="K743" s="170" t="s">
        <v>31</v>
      </c>
      <c r="L743" s="170"/>
      <c r="M743" s="169" t="s">
        <v>190</v>
      </c>
      <c r="N743" s="169" t="s">
        <v>4122</v>
      </c>
      <c r="O743" s="170" t="s">
        <v>37</v>
      </c>
      <c r="P743" s="170" t="s">
        <v>4480</v>
      </c>
      <c r="Q743" s="170"/>
      <c r="R743" s="170"/>
      <c r="S743" s="176">
        <v>43406</v>
      </c>
      <c r="T743" s="170"/>
      <c r="U743" s="170"/>
      <c r="V743" s="169">
        <v>1699.74</v>
      </c>
      <c r="W743" s="172"/>
      <c r="X743" s="169" t="s">
        <v>147</v>
      </c>
      <c r="Y743" s="173">
        <v>849.87</v>
      </c>
      <c r="Z743" s="172">
        <v>849.87</v>
      </c>
      <c r="AA743" s="169" t="s">
        <v>39</v>
      </c>
      <c r="AB743" s="174"/>
    </row>
    <row r="744" spans="1:28" ht="15.75" customHeight="1" x14ac:dyDescent="0.2">
      <c r="A744" s="168"/>
      <c r="B744" s="169" t="s">
        <v>246</v>
      </c>
      <c r="C744" s="169" t="s">
        <v>1257</v>
      </c>
      <c r="D744" s="170" t="s">
        <v>1740</v>
      </c>
      <c r="E744" s="170" t="s">
        <v>2155</v>
      </c>
      <c r="F744" s="170"/>
      <c r="G744" s="170" t="s">
        <v>185</v>
      </c>
      <c r="H744" s="169" t="s">
        <v>3139</v>
      </c>
      <c r="I744" s="171" t="s">
        <v>3615</v>
      </c>
      <c r="J744" s="87" t="s">
        <v>30</v>
      </c>
      <c r="K744" s="170"/>
      <c r="L744" s="170"/>
      <c r="M744" s="169" t="s">
        <v>186</v>
      </c>
      <c r="N744" s="169" t="s">
        <v>4159</v>
      </c>
      <c r="O744" s="170" t="s">
        <v>246</v>
      </c>
      <c r="P744" s="170" t="s">
        <v>246</v>
      </c>
      <c r="Q744" s="170"/>
      <c r="R744" s="170"/>
      <c r="S744" s="176">
        <v>43409</v>
      </c>
      <c r="T744" s="170"/>
      <c r="U744" s="170"/>
      <c r="V744" s="169">
        <v>412.5</v>
      </c>
      <c r="W744" s="172"/>
      <c r="X744" s="169"/>
      <c r="Y744" s="173"/>
      <c r="Z744" s="172">
        <v>412.5</v>
      </c>
      <c r="AA744" s="169" t="s">
        <v>39</v>
      </c>
      <c r="AB744" s="174" t="s">
        <v>4518</v>
      </c>
    </row>
    <row r="745" spans="1:28" ht="15.75" customHeight="1" x14ac:dyDescent="0.2">
      <c r="A745" s="168"/>
      <c r="B745" s="169" t="s">
        <v>246</v>
      </c>
      <c r="C745" s="169" t="s">
        <v>1258</v>
      </c>
      <c r="D745" s="170" t="s">
        <v>1740</v>
      </c>
      <c r="E745" s="170" t="s">
        <v>2156</v>
      </c>
      <c r="F745" s="170"/>
      <c r="G745" s="170" t="s">
        <v>185</v>
      </c>
      <c r="H745" s="169" t="s">
        <v>3140</v>
      </c>
      <c r="I745" s="171" t="s">
        <v>3594</v>
      </c>
      <c r="J745" s="87" t="s">
        <v>30</v>
      </c>
      <c r="K745" s="170"/>
      <c r="L745" s="170"/>
      <c r="M745" s="169" t="s">
        <v>208</v>
      </c>
      <c r="N745" s="169" t="s">
        <v>4160</v>
      </c>
      <c r="O745" s="170" t="s">
        <v>246</v>
      </c>
      <c r="P745" s="170" t="s">
        <v>246</v>
      </c>
      <c r="Q745" s="170"/>
      <c r="R745" s="170"/>
      <c r="S745" s="176">
        <v>43426</v>
      </c>
      <c r="T745" s="170"/>
      <c r="U745" s="170"/>
      <c r="V745" s="169">
        <v>2223</v>
      </c>
      <c r="W745" s="172"/>
      <c r="X745" s="169" t="s">
        <v>147</v>
      </c>
      <c r="Y745" s="173"/>
      <c r="Z745" s="172">
        <v>2223</v>
      </c>
      <c r="AA745" s="169" t="s">
        <v>39</v>
      </c>
      <c r="AB745" s="174"/>
    </row>
    <row r="746" spans="1:28" ht="15.75" customHeight="1" x14ac:dyDescent="0.2">
      <c r="A746" s="168"/>
      <c r="B746" s="169" t="s">
        <v>464</v>
      </c>
      <c r="C746" s="169" t="s">
        <v>1259</v>
      </c>
      <c r="D746" s="170" t="s">
        <v>1740</v>
      </c>
      <c r="E746" s="170" t="s">
        <v>2157</v>
      </c>
      <c r="F746" s="170"/>
      <c r="G746" s="170" t="s">
        <v>185</v>
      </c>
      <c r="H746" s="169" t="s">
        <v>3141</v>
      </c>
      <c r="I746" s="171" t="s">
        <v>3592</v>
      </c>
      <c r="J746" s="87" t="s">
        <v>30</v>
      </c>
      <c r="K746" s="170"/>
      <c r="L746" s="170"/>
      <c r="M746" s="169" t="s">
        <v>184</v>
      </c>
      <c r="N746" s="169" t="s">
        <v>4161</v>
      </c>
      <c r="O746" s="170" t="s">
        <v>246</v>
      </c>
      <c r="P746" s="170" t="s">
        <v>246</v>
      </c>
      <c r="Q746" s="170"/>
      <c r="R746" s="170"/>
      <c r="S746" s="176">
        <v>43426</v>
      </c>
      <c r="T746" s="170"/>
      <c r="U746" s="170"/>
      <c r="V746" s="169">
        <v>2280</v>
      </c>
      <c r="W746" s="172"/>
      <c r="X746" s="169" t="s">
        <v>147</v>
      </c>
      <c r="Y746" s="173"/>
      <c r="Z746" s="172">
        <v>2280</v>
      </c>
      <c r="AA746" s="169" t="s">
        <v>39</v>
      </c>
      <c r="AB746" s="174"/>
    </row>
    <row r="747" spans="1:28" ht="15.75" customHeight="1" x14ac:dyDescent="0.2">
      <c r="A747" s="168"/>
      <c r="B747" s="169"/>
      <c r="C747" s="169" t="s">
        <v>1260</v>
      </c>
      <c r="D747" s="170" t="s">
        <v>1740</v>
      </c>
      <c r="E747" s="170" t="s">
        <v>2158</v>
      </c>
      <c r="F747" s="170"/>
      <c r="G747" s="170" t="s">
        <v>185</v>
      </c>
      <c r="H747" s="169" t="s">
        <v>3142</v>
      </c>
      <c r="I747" s="171" t="s">
        <v>3592</v>
      </c>
      <c r="J747" s="87" t="s">
        <v>30</v>
      </c>
      <c r="K747" s="170" t="s">
        <v>31</v>
      </c>
      <c r="L747" s="170"/>
      <c r="M747" s="169" t="s">
        <v>3632</v>
      </c>
      <c r="N747" s="169" t="s">
        <v>4162</v>
      </c>
      <c r="O747" s="170" t="s">
        <v>33</v>
      </c>
      <c r="P747" s="170" t="s">
        <v>4488</v>
      </c>
      <c r="Q747" s="170"/>
      <c r="R747" s="170"/>
      <c r="S747" s="176">
        <v>43428</v>
      </c>
      <c r="T747" s="170"/>
      <c r="U747" s="170"/>
      <c r="V747" s="169">
        <v>2543.34</v>
      </c>
      <c r="W747" s="172"/>
      <c r="X747" s="169" t="s">
        <v>147</v>
      </c>
      <c r="Y747" s="173">
        <v>1271.67</v>
      </c>
      <c r="Z747" s="172">
        <v>1271.67</v>
      </c>
      <c r="AA747" s="169" t="s">
        <v>39</v>
      </c>
      <c r="AB747" s="174"/>
    </row>
    <row r="748" spans="1:28" ht="15.75" customHeight="1" x14ac:dyDescent="0.2">
      <c r="A748" s="168"/>
      <c r="B748" s="169" t="s">
        <v>465</v>
      </c>
      <c r="C748" s="169" t="s">
        <v>1261</v>
      </c>
      <c r="D748" s="170" t="s">
        <v>1740</v>
      </c>
      <c r="E748" s="170" t="s">
        <v>2159</v>
      </c>
      <c r="F748" s="170"/>
      <c r="G748" s="170" t="s">
        <v>246</v>
      </c>
      <c r="H748" s="169" t="s">
        <v>3143</v>
      </c>
      <c r="I748" s="171" t="s">
        <v>3592</v>
      </c>
      <c r="J748" s="87" t="s">
        <v>30</v>
      </c>
      <c r="K748" s="170"/>
      <c r="L748" s="170"/>
      <c r="M748" s="169" t="s">
        <v>184</v>
      </c>
      <c r="N748" s="169" t="s">
        <v>4163</v>
      </c>
      <c r="O748" s="170" t="s">
        <v>246</v>
      </c>
      <c r="P748" s="170" t="s">
        <v>246</v>
      </c>
      <c r="Q748" s="170"/>
      <c r="R748" s="170"/>
      <c r="S748" s="176">
        <v>43431</v>
      </c>
      <c r="T748" s="170"/>
      <c r="U748" s="170"/>
      <c r="V748" s="169">
        <v>2137.5</v>
      </c>
      <c r="W748" s="172"/>
      <c r="X748" s="169" t="s">
        <v>147</v>
      </c>
      <c r="Y748" s="173"/>
      <c r="Z748" s="172">
        <v>2137.5</v>
      </c>
      <c r="AA748" s="169" t="s">
        <v>39</v>
      </c>
      <c r="AB748" s="174"/>
    </row>
    <row r="749" spans="1:28" ht="15.75" customHeight="1" x14ac:dyDescent="0.2">
      <c r="A749" s="168"/>
      <c r="B749" s="169" t="s">
        <v>246</v>
      </c>
      <c r="C749" s="169" t="s">
        <v>1262</v>
      </c>
      <c r="D749" s="170" t="s">
        <v>1740</v>
      </c>
      <c r="E749" s="170" t="s">
        <v>2150</v>
      </c>
      <c r="F749" s="170"/>
      <c r="G749" s="170" t="s">
        <v>185</v>
      </c>
      <c r="H749" s="169" t="s">
        <v>3144</v>
      </c>
      <c r="I749" s="171" t="s">
        <v>3594</v>
      </c>
      <c r="J749" s="87" t="s">
        <v>30</v>
      </c>
      <c r="K749" s="170"/>
      <c r="L749" s="170"/>
      <c r="M749" s="169" t="s">
        <v>190</v>
      </c>
      <c r="N749" s="169" t="s">
        <v>4149</v>
      </c>
      <c r="O749" s="170" t="s">
        <v>246</v>
      </c>
      <c r="P749" s="170" t="s">
        <v>246</v>
      </c>
      <c r="Q749" s="170"/>
      <c r="R749" s="170"/>
      <c r="S749" s="176">
        <v>43434</v>
      </c>
      <c r="T749" s="170"/>
      <c r="U749" s="170"/>
      <c r="V749" s="169">
        <v>1026</v>
      </c>
      <c r="W749" s="172"/>
      <c r="X749" s="169" t="s">
        <v>147</v>
      </c>
      <c r="Y749" s="173"/>
      <c r="Z749" s="172">
        <v>1026</v>
      </c>
      <c r="AA749" s="169" t="s">
        <v>39</v>
      </c>
      <c r="AB749" s="174"/>
    </row>
    <row r="750" spans="1:28" ht="15.75" customHeight="1" x14ac:dyDescent="0.2">
      <c r="A750" s="168"/>
      <c r="B750" s="169" t="s">
        <v>246</v>
      </c>
      <c r="C750" s="169" t="s">
        <v>1263</v>
      </c>
      <c r="D750" s="170" t="s">
        <v>1740</v>
      </c>
      <c r="E750" s="170" t="s">
        <v>2141</v>
      </c>
      <c r="F750" s="170"/>
      <c r="G750" s="170" t="s">
        <v>185</v>
      </c>
      <c r="H750" s="169" t="s">
        <v>3145</v>
      </c>
      <c r="I750" s="171" t="s">
        <v>3594</v>
      </c>
      <c r="J750" s="87" t="s">
        <v>30</v>
      </c>
      <c r="K750" s="170"/>
      <c r="L750" s="170"/>
      <c r="M750" s="169" t="s">
        <v>186</v>
      </c>
      <c r="N750" s="169" t="s">
        <v>4164</v>
      </c>
      <c r="O750" s="170" t="s">
        <v>246</v>
      </c>
      <c r="P750" s="170" t="s">
        <v>246</v>
      </c>
      <c r="Q750" s="170"/>
      <c r="R750" s="170"/>
      <c r="S750" s="176">
        <v>43439</v>
      </c>
      <c r="T750" s="170"/>
      <c r="U750" s="170"/>
      <c r="V750" s="169">
        <v>2574.12</v>
      </c>
      <c r="W750" s="172"/>
      <c r="X750" s="169" t="s">
        <v>147</v>
      </c>
      <c r="Y750" s="173"/>
      <c r="Z750" s="172">
        <v>2574.12</v>
      </c>
      <c r="AA750" s="169" t="s">
        <v>39</v>
      </c>
      <c r="AB750" s="174"/>
    </row>
    <row r="751" spans="1:28" ht="15.75" customHeight="1" x14ac:dyDescent="0.2">
      <c r="A751" s="168"/>
      <c r="B751" s="169"/>
      <c r="C751" s="169" t="s">
        <v>1264</v>
      </c>
      <c r="D751" s="170" t="s">
        <v>1740</v>
      </c>
      <c r="E751" s="170" t="s">
        <v>2160</v>
      </c>
      <c r="F751" s="170"/>
      <c r="G751" s="170" t="s">
        <v>185</v>
      </c>
      <c r="H751" s="169" t="s">
        <v>3146</v>
      </c>
      <c r="I751" s="171" t="s">
        <v>3597</v>
      </c>
      <c r="J751" s="87" t="s">
        <v>30</v>
      </c>
      <c r="K751" s="170"/>
      <c r="L751" s="170"/>
      <c r="M751" s="169" t="s">
        <v>184</v>
      </c>
      <c r="N751" s="169" t="s">
        <v>4165</v>
      </c>
      <c r="O751" s="170" t="s">
        <v>246</v>
      </c>
      <c r="P751" s="170" t="s">
        <v>246</v>
      </c>
      <c r="Q751" s="170"/>
      <c r="R751" s="170"/>
      <c r="S751" s="176">
        <v>43452</v>
      </c>
      <c r="T751" s="170"/>
      <c r="U751" s="170"/>
      <c r="V751" s="169">
        <v>1915.2</v>
      </c>
      <c r="W751" s="172"/>
      <c r="X751" s="169" t="s">
        <v>147</v>
      </c>
      <c r="Y751" s="173"/>
      <c r="Z751" s="172">
        <v>1915.2</v>
      </c>
      <c r="AA751" s="169" t="s">
        <v>39</v>
      </c>
      <c r="AB751" s="174"/>
    </row>
    <row r="752" spans="1:28" ht="15.75" customHeight="1" x14ac:dyDescent="0.2">
      <c r="A752" s="168"/>
      <c r="B752" s="169" t="s">
        <v>246</v>
      </c>
      <c r="C752" s="169" t="s">
        <v>1265</v>
      </c>
      <c r="D752" s="170" t="s">
        <v>1740</v>
      </c>
      <c r="E752" s="170" t="s">
        <v>2141</v>
      </c>
      <c r="F752" s="170"/>
      <c r="G752" s="170" t="s">
        <v>185</v>
      </c>
      <c r="H752" s="169" t="s">
        <v>3147</v>
      </c>
      <c r="I752" s="171" t="s">
        <v>246</v>
      </c>
      <c r="J752" s="87" t="s">
        <v>30</v>
      </c>
      <c r="K752" s="170"/>
      <c r="L752" s="170"/>
      <c r="M752" s="169" t="s">
        <v>186</v>
      </c>
      <c r="N752" s="169" t="s">
        <v>4166</v>
      </c>
      <c r="O752" s="170" t="s">
        <v>246</v>
      </c>
      <c r="P752" s="170" t="s">
        <v>246</v>
      </c>
      <c r="Q752" s="170"/>
      <c r="R752" s="170"/>
      <c r="S752" s="176">
        <v>43477</v>
      </c>
      <c r="T752" s="170"/>
      <c r="U752" s="170"/>
      <c r="V752" s="169">
        <v>2702.94</v>
      </c>
      <c r="W752" s="172"/>
      <c r="X752" s="169" t="s">
        <v>147</v>
      </c>
      <c r="Y752" s="173"/>
      <c r="Z752" s="172">
        <v>2702.94</v>
      </c>
      <c r="AA752" s="169" t="s">
        <v>246</v>
      </c>
      <c r="AB752" s="174"/>
    </row>
    <row r="753" spans="1:28" ht="15.75" customHeight="1" x14ac:dyDescent="0.2">
      <c r="A753" s="168"/>
      <c r="B753" s="169" t="s">
        <v>246</v>
      </c>
      <c r="C753" s="169" t="s">
        <v>1266</v>
      </c>
      <c r="D753" s="170" t="s">
        <v>1740</v>
      </c>
      <c r="E753" s="170" t="s">
        <v>2161</v>
      </c>
      <c r="F753" s="170"/>
      <c r="G753" s="170" t="s">
        <v>185</v>
      </c>
      <c r="H753" s="169" t="s">
        <v>3148</v>
      </c>
      <c r="I753" s="171" t="s">
        <v>246</v>
      </c>
      <c r="J753" s="87" t="s">
        <v>30</v>
      </c>
      <c r="K753" s="170"/>
      <c r="L753" s="170"/>
      <c r="M753" s="169" t="s">
        <v>32</v>
      </c>
      <c r="N753" s="169" t="s">
        <v>3959</v>
      </c>
      <c r="O753" s="170" t="s">
        <v>246</v>
      </c>
      <c r="P753" s="170" t="s">
        <v>246</v>
      </c>
      <c r="Q753" s="170"/>
      <c r="R753" s="170"/>
      <c r="S753" s="176">
        <v>43482</v>
      </c>
      <c r="T753" s="170"/>
      <c r="U753" s="170"/>
      <c r="V753" s="169">
        <v>2095.3200000000002</v>
      </c>
      <c r="W753" s="172"/>
      <c r="X753" s="169" t="s">
        <v>147</v>
      </c>
      <c r="Y753" s="173"/>
      <c r="Z753" s="172">
        <v>2095.3200000000002</v>
      </c>
      <c r="AA753" s="169" t="s">
        <v>246</v>
      </c>
      <c r="AB753" s="174"/>
    </row>
    <row r="754" spans="1:28" ht="15.75" customHeight="1" x14ac:dyDescent="0.2">
      <c r="A754" s="168"/>
      <c r="B754" s="169" t="s">
        <v>246</v>
      </c>
      <c r="C754" s="169" t="s">
        <v>1267</v>
      </c>
      <c r="D754" s="170" t="s">
        <v>1740</v>
      </c>
      <c r="E754" s="170" t="s">
        <v>2137</v>
      </c>
      <c r="F754" s="170"/>
      <c r="G754" s="170" t="s">
        <v>185</v>
      </c>
      <c r="H754" s="169" t="s">
        <v>3149</v>
      </c>
      <c r="I754" s="171" t="s">
        <v>246</v>
      </c>
      <c r="J754" s="87" t="s">
        <v>30</v>
      </c>
      <c r="K754" s="170"/>
      <c r="L754" s="170"/>
      <c r="M754" s="169" t="s">
        <v>179</v>
      </c>
      <c r="N754" s="169" t="s">
        <v>3687</v>
      </c>
      <c r="O754" s="170" t="s">
        <v>246</v>
      </c>
      <c r="P754" s="170" t="s">
        <v>246</v>
      </c>
      <c r="Q754" s="170"/>
      <c r="R754" s="170"/>
      <c r="S754" s="176">
        <v>43486</v>
      </c>
      <c r="T754" s="170"/>
      <c r="U754" s="170"/>
      <c r="V754" s="169">
        <v>1789.8</v>
      </c>
      <c r="W754" s="172"/>
      <c r="X754" s="169" t="s">
        <v>147</v>
      </c>
      <c r="Y754" s="173"/>
      <c r="Z754" s="172">
        <v>1789.8</v>
      </c>
      <c r="AA754" s="169" t="s">
        <v>246</v>
      </c>
      <c r="AB754" s="174"/>
    </row>
    <row r="755" spans="1:28" ht="15.75" customHeight="1" x14ac:dyDescent="0.2">
      <c r="A755" s="168"/>
      <c r="B755" s="169" t="s">
        <v>246</v>
      </c>
      <c r="C755" s="169" t="s">
        <v>1268</v>
      </c>
      <c r="D755" s="170" t="s">
        <v>1740</v>
      </c>
      <c r="E755" s="170" t="s">
        <v>2162</v>
      </c>
      <c r="F755" s="170"/>
      <c r="G755" s="170" t="s">
        <v>185</v>
      </c>
      <c r="H755" s="169" t="s">
        <v>3150</v>
      </c>
      <c r="I755" s="171" t="s">
        <v>246</v>
      </c>
      <c r="J755" s="87" t="s">
        <v>30</v>
      </c>
      <c r="K755" s="170"/>
      <c r="L755" s="170"/>
      <c r="M755" s="169" t="s">
        <v>184</v>
      </c>
      <c r="N755" s="169" t="s">
        <v>3899</v>
      </c>
      <c r="O755" s="170" t="s">
        <v>246</v>
      </c>
      <c r="P755" s="170" t="s">
        <v>246</v>
      </c>
      <c r="Q755" s="170"/>
      <c r="R755" s="170"/>
      <c r="S755" s="176">
        <v>43486</v>
      </c>
      <c r="T755" s="170"/>
      <c r="U755" s="170"/>
      <c r="V755" s="169">
        <v>2618.58</v>
      </c>
      <c r="W755" s="172"/>
      <c r="X755" s="169" t="s">
        <v>147</v>
      </c>
      <c r="Y755" s="173"/>
      <c r="Z755" s="172">
        <v>2618.58</v>
      </c>
      <c r="AA755" s="169" t="s">
        <v>246</v>
      </c>
      <c r="AB755" s="174"/>
    </row>
    <row r="756" spans="1:28" ht="15.75" customHeight="1" x14ac:dyDescent="0.2">
      <c r="A756" s="168"/>
      <c r="B756" s="169" t="s">
        <v>246</v>
      </c>
      <c r="C756" s="169" t="s">
        <v>1269</v>
      </c>
      <c r="D756" s="170" t="s">
        <v>1740</v>
      </c>
      <c r="E756" s="170" t="s">
        <v>2138</v>
      </c>
      <c r="F756" s="170"/>
      <c r="G756" s="170" t="s">
        <v>185</v>
      </c>
      <c r="H756" s="169" t="s">
        <v>3151</v>
      </c>
      <c r="I756" s="171" t="s">
        <v>246</v>
      </c>
      <c r="J756" s="87" t="s">
        <v>30</v>
      </c>
      <c r="K756" s="170"/>
      <c r="L756" s="170"/>
      <c r="M756" s="169" t="s">
        <v>184</v>
      </c>
      <c r="N756" s="169" t="s">
        <v>4167</v>
      </c>
      <c r="O756" s="170" t="s">
        <v>246</v>
      </c>
      <c r="P756" s="170" t="s">
        <v>246</v>
      </c>
      <c r="Q756" s="170"/>
      <c r="R756" s="170"/>
      <c r="S756" s="176">
        <v>43503</v>
      </c>
      <c r="T756" s="170"/>
      <c r="U756" s="170"/>
      <c r="V756" s="169">
        <v>2828.34</v>
      </c>
      <c r="W756" s="172"/>
      <c r="X756" s="169" t="s">
        <v>147</v>
      </c>
      <c r="Y756" s="173"/>
      <c r="Z756" s="172">
        <v>2828.34</v>
      </c>
      <c r="AA756" s="169" t="s">
        <v>246</v>
      </c>
      <c r="AB756" s="174"/>
    </row>
    <row r="757" spans="1:28" ht="15.75" customHeight="1" x14ac:dyDescent="0.2">
      <c r="A757" s="168"/>
      <c r="B757" s="169" t="s">
        <v>246</v>
      </c>
      <c r="C757" s="169" t="s">
        <v>1270</v>
      </c>
      <c r="D757" s="170" t="s">
        <v>1740</v>
      </c>
      <c r="E757" s="170" t="s">
        <v>2138</v>
      </c>
      <c r="F757" s="170"/>
      <c r="G757" s="170" t="s">
        <v>185</v>
      </c>
      <c r="H757" s="169" t="s">
        <v>3152</v>
      </c>
      <c r="I757" s="171" t="s">
        <v>246</v>
      </c>
      <c r="J757" s="87" t="s">
        <v>30</v>
      </c>
      <c r="K757" s="170"/>
      <c r="L757" s="170"/>
      <c r="M757" s="169" t="s">
        <v>184</v>
      </c>
      <c r="N757" s="169" t="s">
        <v>4118</v>
      </c>
      <c r="O757" s="170" t="s">
        <v>246</v>
      </c>
      <c r="P757" s="170" t="s">
        <v>246</v>
      </c>
      <c r="Q757" s="170"/>
      <c r="R757" s="170"/>
      <c r="S757" s="176">
        <v>43507</v>
      </c>
      <c r="T757" s="170"/>
      <c r="U757" s="170"/>
      <c r="V757" s="169">
        <v>2693.82</v>
      </c>
      <c r="W757" s="172"/>
      <c r="X757" s="169" t="s">
        <v>147</v>
      </c>
      <c r="Y757" s="173"/>
      <c r="Z757" s="172">
        <v>2693.82</v>
      </c>
      <c r="AA757" s="169" t="s">
        <v>246</v>
      </c>
      <c r="AB757" s="174"/>
    </row>
    <row r="758" spans="1:28" ht="15.75" customHeight="1" x14ac:dyDescent="0.2">
      <c r="A758" s="168"/>
      <c r="B758" s="169" t="s">
        <v>246</v>
      </c>
      <c r="C758" s="169" t="s">
        <v>1271</v>
      </c>
      <c r="D758" s="170" t="s">
        <v>1740</v>
      </c>
      <c r="E758" s="170" t="s">
        <v>2141</v>
      </c>
      <c r="F758" s="170"/>
      <c r="G758" s="170" t="s">
        <v>185</v>
      </c>
      <c r="H758" s="169" t="s">
        <v>3153</v>
      </c>
      <c r="I758" s="171" t="s">
        <v>246</v>
      </c>
      <c r="J758" s="87" t="s">
        <v>30</v>
      </c>
      <c r="K758" s="170"/>
      <c r="L758" s="170"/>
      <c r="M758" s="169" t="s">
        <v>184</v>
      </c>
      <c r="N758" s="169" t="s">
        <v>3934</v>
      </c>
      <c r="O758" s="170" t="s">
        <v>246</v>
      </c>
      <c r="P758" s="170" t="s">
        <v>246</v>
      </c>
      <c r="Q758" s="170"/>
      <c r="R758" s="170"/>
      <c r="S758" s="176">
        <v>43510</v>
      </c>
      <c r="T758" s="170"/>
      <c r="U758" s="170"/>
      <c r="V758" s="169">
        <v>2574.12</v>
      </c>
      <c r="W758" s="172"/>
      <c r="X758" s="169" t="s">
        <v>147</v>
      </c>
      <c r="Y758" s="173"/>
      <c r="Z758" s="172">
        <v>2574.12</v>
      </c>
      <c r="AA758" s="169" t="s">
        <v>246</v>
      </c>
      <c r="AB758" s="174"/>
    </row>
    <row r="759" spans="1:28" ht="15.75" customHeight="1" x14ac:dyDescent="0.2">
      <c r="A759" s="168"/>
      <c r="B759" s="169" t="s">
        <v>246</v>
      </c>
      <c r="C759" s="169" t="s">
        <v>1272</v>
      </c>
      <c r="D759" s="170" t="s">
        <v>1740</v>
      </c>
      <c r="E759" s="170" t="s">
        <v>2154</v>
      </c>
      <c r="F759" s="170"/>
      <c r="G759" s="170" t="s">
        <v>185</v>
      </c>
      <c r="H759" s="169" t="s">
        <v>3154</v>
      </c>
      <c r="I759" s="171" t="s">
        <v>246</v>
      </c>
      <c r="J759" s="87" t="s">
        <v>30</v>
      </c>
      <c r="K759" s="170"/>
      <c r="L759" s="170"/>
      <c r="M759" s="169" t="s">
        <v>184</v>
      </c>
      <c r="N759" s="169" t="s">
        <v>4168</v>
      </c>
      <c r="O759" s="170" t="s">
        <v>246</v>
      </c>
      <c r="P759" s="170" t="s">
        <v>246</v>
      </c>
      <c r="Q759" s="170"/>
      <c r="R759" s="170"/>
      <c r="S759" s="176">
        <v>43533</v>
      </c>
      <c r="T759" s="170"/>
      <c r="U759" s="170"/>
      <c r="V759" s="169">
        <v>1699.74</v>
      </c>
      <c r="W759" s="172">
        <v>630</v>
      </c>
      <c r="X759" s="169" t="s">
        <v>147</v>
      </c>
      <c r="Y759" s="173"/>
      <c r="Z759" s="172">
        <v>1699.74</v>
      </c>
      <c r="AA759" s="169" t="s">
        <v>246</v>
      </c>
      <c r="AB759" s="174"/>
    </row>
    <row r="760" spans="1:28" ht="15.75" customHeight="1" x14ac:dyDescent="0.2">
      <c r="A760" s="168"/>
      <c r="B760" s="169" t="s">
        <v>466</v>
      </c>
      <c r="C760" s="169" t="s">
        <v>1273</v>
      </c>
      <c r="D760" s="170" t="s">
        <v>1740</v>
      </c>
      <c r="E760" s="170" t="s">
        <v>2144</v>
      </c>
      <c r="F760" s="170"/>
      <c r="G760" s="170" t="s">
        <v>185</v>
      </c>
      <c r="H760" s="169" t="s">
        <v>3155</v>
      </c>
      <c r="I760" s="171" t="s">
        <v>3621</v>
      </c>
      <c r="J760" s="87" t="s">
        <v>30</v>
      </c>
      <c r="K760" s="170"/>
      <c r="L760" s="170"/>
      <c r="M760" s="169" t="s">
        <v>184</v>
      </c>
      <c r="N760" s="169" t="s">
        <v>3841</v>
      </c>
      <c r="O760" s="170" t="s">
        <v>246</v>
      </c>
      <c r="P760" s="170" t="s">
        <v>246</v>
      </c>
      <c r="Q760" s="170"/>
      <c r="R760" s="170"/>
      <c r="S760" s="176">
        <v>43154</v>
      </c>
      <c r="T760" s="170"/>
      <c r="U760" s="170"/>
      <c r="V760" s="169">
        <v>2182.15</v>
      </c>
      <c r="W760" s="172"/>
      <c r="X760" s="169" t="s">
        <v>147</v>
      </c>
      <c r="Y760" s="173"/>
      <c r="Z760" s="172">
        <v>2182.15</v>
      </c>
      <c r="AA760" s="169" t="s">
        <v>39</v>
      </c>
      <c r="AB760" s="174"/>
    </row>
    <row r="761" spans="1:28" ht="15.75" customHeight="1" x14ac:dyDescent="0.2">
      <c r="A761" s="168"/>
      <c r="B761" s="169" t="s">
        <v>246</v>
      </c>
      <c r="C761" s="169" t="s">
        <v>1274</v>
      </c>
      <c r="D761" s="170" t="s">
        <v>1740</v>
      </c>
      <c r="E761" s="170" t="s">
        <v>2163</v>
      </c>
      <c r="F761" s="170"/>
      <c r="G761" s="170" t="s">
        <v>185</v>
      </c>
      <c r="H761" s="169" t="s">
        <v>3156</v>
      </c>
      <c r="I761" s="171" t="s">
        <v>3600</v>
      </c>
      <c r="J761" s="87" t="s">
        <v>30</v>
      </c>
      <c r="K761" s="170"/>
      <c r="L761" s="170"/>
      <c r="M761" s="169" t="s">
        <v>186</v>
      </c>
      <c r="N761" s="169" t="s">
        <v>4169</v>
      </c>
      <c r="O761" s="170" t="s">
        <v>246</v>
      </c>
      <c r="P761" s="170" t="s">
        <v>246</v>
      </c>
      <c r="Q761" s="170"/>
      <c r="R761" s="170"/>
      <c r="S761" s="176">
        <v>43129</v>
      </c>
      <c r="T761" s="170"/>
      <c r="U761" s="170"/>
      <c r="V761" s="169">
        <v>2215.02</v>
      </c>
      <c r="W761" s="172"/>
      <c r="X761" s="169" t="s">
        <v>147</v>
      </c>
      <c r="Y761" s="173"/>
      <c r="Z761" s="172">
        <v>2215.02</v>
      </c>
      <c r="AA761" s="169" t="s">
        <v>39</v>
      </c>
      <c r="AB761" s="174"/>
    </row>
    <row r="762" spans="1:28" ht="15.75" customHeight="1" x14ac:dyDescent="0.2">
      <c r="A762" s="168"/>
      <c r="B762" s="169" t="s">
        <v>246</v>
      </c>
      <c r="C762" s="169" t="s">
        <v>1275</v>
      </c>
      <c r="D762" s="170" t="s">
        <v>1740</v>
      </c>
      <c r="E762" s="170" t="s">
        <v>2143</v>
      </c>
      <c r="F762" s="170"/>
      <c r="G762" s="170" t="s">
        <v>185</v>
      </c>
      <c r="H762" s="169" t="s">
        <v>3157</v>
      </c>
      <c r="I762" s="171" t="s">
        <v>3621</v>
      </c>
      <c r="J762" s="87" t="s">
        <v>30</v>
      </c>
      <c r="K762" s="170"/>
      <c r="L762" s="170"/>
      <c r="M762" s="169" t="s">
        <v>184</v>
      </c>
      <c r="N762" s="169" t="s">
        <v>3780</v>
      </c>
      <c r="O762" s="170" t="s">
        <v>246</v>
      </c>
      <c r="P762" s="170" t="s">
        <v>246</v>
      </c>
      <c r="Q762" s="170"/>
      <c r="R762" s="170"/>
      <c r="S762" s="176">
        <v>43138</v>
      </c>
      <c r="T762" s="170"/>
      <c r="U762" s="170"/>
      <c r="V762" s="169">
        <v>2422.5</v>
      </c>
      <c r="W762" s="172"/>
      <c r="X762" s="169" t="s">
        <v>147</v>
      </c>
      <c r="Y762" s="173"/>
      <c r="Z762" s="172">
        <v>2422.5</v>
      </c>
      <c r="AA762" s="169" t="s">
        <v>39</v>
      </c>
      <c r="AB762" s="174"/>
    </row>
    <row r="763" spans="1:28" ht="15.75" customHeight="1" x14ac:dyDescent="0.2">
      <c r="A763" s="168"/>
      <c r="B763" s="169" t="s">
        <v>246</v>
      </c>
      <c r="C763" s="169" t="s">
        <v>1276</v>
      </c>
      <c r="D763" s="170" t="s">
        <v>1741</v>
      </c>
      <c r="E763" s="170" t="s">
        <v>2164</v>
      </c>
      <c r="F763" s="170"/>
      <c r="G763" s="170" t="s">
        <v>185</v>
      </c>
      <c r="H763" s="169" t="s">
        <v>3158</v>
      </c>
      <c r="I763" s="171" t="s">
        <v>3622</v>
      </c>
      <c r="J763" s="87" t="s">
        <v>30</v>
      </c>
      <c r="K763" s="170"/>
      <c r="L763" s="170"/>
      <c r="M763" s="169" t="s">
        <v>188</v>
      </c>
      <c r="N763" s="169" t="s">
        <v>3863</v>
      </c>
      <c r="O763" s="170" t="s">
        <v>246</v>
      </c>
      <c r="P763" s="170" t="s">
        <v>246</v>
      </c>
      <c r="Q763" s="170"/>
      <c r="R763" s="170"/>
      <c r="S763" s="176">
        <v>43283</v>
      </c>
      <c r="T763" s="170"/>
      <c r="U763" s="170"/>
      <c r="V763" s="169">
        <v>1920</v>
      </c>
      <c r="W763" s="172"/>
      <c r="X763" s="169"/>
      <c r="Y763" s="173"/>
      <c r="Z763" s="172">
        <v>1920</v>
      </c>
      <c r="AA763" s="169" t="s">
        <v>39</v>
      </c>
      <c r="AB763" s="174"/>
    </row>
    <row r="764" spans="1:28" ht="15.75" customHeight="1" x14ac:dyDescent="0.2">
      <c r="A764" s="168"/>
      <c r="B764" s="169" t="s">
        <v>246</v>
      </c>
      <c r="C764" s="169" t="s">
        <v>246</v>
      </c>
      <c r="D764" s="170" t="s">
        <v>1742</v>
      </c>
      <c r="E764" s="170" t="s">
        <v>1742</v>
      </c>
      <c r="F764" s="170"/>
      <c r="G764" s="170" t="s">
        <v>185</v>
      </c>
      <c r="H764" s="169" t="s">
        <v>3159</v>
      </c>
      <c r="I764" s="171" t="s">
        <v>246</v>
      </c>
      <c r="J764" s="87" t="s">
        <v>30</v>
      </c>
      <c r="K764" s="170"/>
      <c r="L764" s="170"/>
      <c r="M764" s="169" t="s">
        <v>32</v>
      </c>
      <c r="N764" s="169" t="s">
        <v>3959</v>
      </c>
      <c r="O764" s="170" t="s">
        <v>246</v>
      </c>
      <c r="P764" s="170" t="s">
        <v>246</v>
      </c>
      <c r="Q764" s="170"/>
      <c r="R764" s="170"/>
      <c r="S764" s="176">
        <v>43524</v>
      </c>
      <c r="T764" s="170"/>
      <c r="U764" s="170"/>
      <c r="V764" s="169">
        <v>468.53</v>
      </c>
      <c r="W764" s="172"/>
      <c r="X764" s="169"/>
      <c r="Y764" s="173"/>
      <c r="Z764" s="172">
        <v>468.53</v>
      </c>
      <c r="AA764" s="169" t="s">
        <v>246</v>
      </c>
      <c r="AB764" s="174"/>
    </row>
    <row r="765" spans="1:28" ht="15.75" customHeight="1" x14ac:dyDescent="0.2">
      <c r="A765" s="168"/>
      <c r="B765" s="169" t="s">
        <v>246</v>
      </c>
      <c r="C765" s="169" t="s">
        <v>246</v>
      </c>
      <c r="D765" s="170" t="s">
        <v>1742</v>
      </c>
      <c r="E765" s="170" t="s">
        <v>1742</v>
      </c>
      <c r="F765" s="170"/>
      <c r="G765" s="170" t="s">
        <v>185</v>
      </c>
      <c r="H765" s="169" t="s">
        <v>3160</v>
      </c>
      <c r="I765" s="171" t="s">
        <v>246</v>
      </c>
      <c r="J765" s="87" t="s">
        <v>30</v>
      </c>
      <c r="K765" s="170"/>
      <c r="L765" s="170"/>
      <c r="M765" s="169" t="s">
        <v>186</v>
      </c>
      <c r="N765" s="169" t="s">
        <v>4170</v>
      </c>
      <c r="O765" s="170" t="s">
        <v>246</v>
      </c>
      <c r="P765" s="170" t="s">
        <v>246</v>
      </c>
      <c r="Q765" s="170"/>
      <c r="R765" s="170"/>
      <c r="S765" s="176">
        <v>43552</v>
      </c>
      <c r="T765" s="170"/>
      <c r="U765" s="170"/>
      <c r="V765" s="169">
        <v>1584.89</v>
      </c>
      <c r="W765" s="172"/>
      <c r="X765" s="169"/>
      <c r="Y765" s="173"/>
      <c r="Z765" s="172">
        <v>1584.89</v>
      </c>
      <c r="AA765" s="169" t="s">
        <v>246</v>
      </c>
      <c r="AB765" s="174"/>
    </row>
    <row r="766" spans="1:28" ht="15.75" customHeight="1" x14ac:dyDescent="0.2">
      <c r="A766" s="168"/>
      <c r="B766" s="169" t="s">
        <v>467</v>
      </c>
      <c r="C766" s="169" t="s">
        <v>1277</v>
      </c>
      <c r="D766" s="170" t="s">
        <v>1743</v>
      </c>
      <c r="E766" s="170" t="s">
        <v>2165</v>
      </c>
      <c r="F766" s="170"/>
      <c r="G766" s="170" t="s">
        <v>185</v>
      </c>
      <c r="H766" s="169" t="s">
        <v>3161</v>
      </c>
      <c r="I766" s="171" t="s">
        <v>3608</v>
      </c>
      <c r="J766" s="87" t="s">
        <v>30</v>
      </c>
      <c r="K766" s="170" t="s">
        <v>31</v>
      </c>
      <c r="L766" s="170"/>
      <c r="M766" s="169" t="s">
        <v>184</v>
      </c>
      <c r="N766" s="169" t="s">
        <v>4171</v>
      </c>
      <c r="O766" s="170" t="s">
        <v>37</v>
      </c>
      <c r="P766" s="170" t="s">
        <v>4409</v>
      </c>
      <c r="Q766" s="170"/>
      <c r="R766" s="170"/>
      <c r="S766" s="176">
        <v>43195</v>
      </c>
      <c r="T766" s="170"/>
      <c r="U766" s="170"/>
      <c r="V766" s="169">
        <v>787.2</v>
      </c>
      <c r="W766" s="172"/>
      <c r="X766" s="169"/>
      <c r="Y766" s="173">
        <v>393.6</v>
      </c>
      <c r="Z766" s="172">
        <v>393.6</v>
      </c>
      <c r="AA766" s="169" t="s">
        <v>39</v>
      </c>
      <c r="AB766" s="174"/>
    </row>
    <row r="767" spans="1:28" ht="15.75" customHeight="1" x14ac:dyDescent="0.2">
      <c r="A767" s="168"/>
      <c r="B767" s="169" t="s">
        <v>246</v>
      </c>
      <c r="C767" s="169" t="s">
        <v>1278</v>
      </c>
      <c r="D767" s="170" t="s">
        <v>1743</v>
      </c>
      <c r="E767" s="170" t="s">
        <v>2166</v>
      </c>
      <c r="F767" s="170"/>
      <c r="G767" s="170" t="s">
        <v>185</v>
      </c>
      <c r="H767" s="169" t="s">
        <v>3162</v>
      </c>
      <c r="I767" s="171" t="s">
        <v>3602</v>
      </c>
      <c r="J767" s="87" t="s">
        <v>30</v>
      </c>
      <c r="K767" s="170"/>
      <c r="L767" s="170"/>
      <c r="M767" s="169" t="s">
        <v>3640</v>
      </c>
      <c r="N767" s="169" t="s">
        <v>4172</v>
      </c>
      <c r="O767" s="170" t="s">
        <v>246</v>
      </c>
      <c r="P767" s="170" t="s">
        <v>246</v>
      </c>
      <c r="Q767" s="170"/>
      <c r="R767" s="170"/>
      <c r="S767" s="176">
        <v>43209</v>
      </c>
      <c r="T767" s="170"/>
      <c r="U767" s="170"/>
      <c r="V767" s="169">
        <v>1800</v>
      </c>
      <c r="W767" s="172"/>
      <c r="X767" s="169"/>
      <c r="Y767" s="173"/>
      <c r="Z767" s="172">
        <v>1800</v>
      </c>
      <c r="AA767" s="169" t="s">
        <v>39</v>
      </c>
      <c r="AB767" s="174"/>
    </row>
    <row r="768" spans="1:28" ht="15.75" customHeight="1" x14ac:dyDescent="0.2">
      <c r="A768" s="168"/>
      <c r="B768" s="169" t="s">
        <v>468</v>
      </c>
      <c r="C768" s="169" t="s">
        <v>1279</v>
      </c>
      <c r="D768" s="170" t="s">
        <v>1743</v>
      </c>
      <c r="E768" s="170" t="s">
        <v>2167</v>
      </c>
      <c r="F768" s="170"/>
      <c r="G768" s="170" t="s">
        <v>185</v>
      </c>
      <c r="H768" s="169" t="s">
        <v>3163</v>
      </c>
      <c r="I768" s="171" t="s">
        <v>3605</v>
      </c>
      <c r="J768" s="87" t="s">
        <v>30</v>
      </c>
      <c r="K768" s="170"/>
      <c r="L768" s="170"/>
      <c r="M768" s="169" t="s">
        <v>184</v>
      </c>
      <c r="N768" s="169" t="s">
        <v>4173</v>
      </c>
      <c r="O768" s="170" t="s">
        <v>246</v>
      </c>
      <c r="P768" s="170" t="s">
        <v>246</v>
      </c>
      <c r="Q768" s="170"/>
      <c r="R768" s="170"/>
      <c r="S768" s="176">
        <v>43342</v>
      </c>
      <c r="T768" s="170"/>
      <c r="U768" s="170"/>
      <c r="V768" s="169">
        <v>1800</v>
      </c>
      <c r="W768" s="172"/>
      <c r="X768" s="169"/>
      <c r="Y768" s="173"/>
      <c r="Z768" s="172">
        <v>1800</v>
      </c>
      <c r="AA768" s="169" t="s">
        <v>39</v>
      </c>
      <c r="AB768" s="174"/>
    </row>
    <row r="769" spans="1:28" ht="15.75" customHeight="1" x14ac:dyDescent="0.2">
      <c r="A769" s="168"/>
      <c r="B769" s="169" t="s">
        <v>469</v>
      </c>
      <c r="C769" s="169" t="s">
        <v>1280</v>
      </c>
      <c r="D769" s="170" t="s">
        <v>1744</v>
      </c>
      <c r="E769" s="170" t="s">
        <v>2168</v>
      </c>
      <c r="F769" s="170"/>
      <c r="G769" s="170" t="s">
        <v>185</v>
      </c>
      <c r="H769" s="169" t="s">
        <v>3164</v>
      </c>
      <c r="I769" s="171" t="s">
        <v>3602</v>
      </c>
      <c r="J769" s="87" t="s">
        <v>30</v>
      </c>
      <c r="K769" s="170"/>
      <c r="L769" s="170"/>
      <c r="M769" s="169" t="s">
        <v>184</v>
      </c>
      <c r="N769" s="169" t="s">
        <v>4174</v>
      </c>
      <c r="O769" s="170" t="s">
        <v>246</v>
      </c>
      <c r="P769" s="170" t="s">
        <v>246</v>
      </c>
      <c r="Q769" s="170"/>
      <c r="R769" s="170"/>
      <c r="S769" s="176">
        <v>43206</v>
      </c>
      <c r="T769" s="170"/>
      <c r="U769" s="170"/>
      <c r="V769" s="169">
        <v>1465.1</v>
      </c>
      <c r="W769" s="172"/>
      <c r="X769" s="169"/>
      <c r="Y769" s="173"/>
      <c r="Z769" s="172">
        <v>1465.1</v>
      </c>
      <c r="AA769" s="169" t="s">
        <v>39</v>
      </c>
      <c r="AB769" s="174" t="s">
        <v>4520</v>
      </c>
    </row>
    <row r="770" spans="1:28" ht="15.75" customHeight="1" x14ac:dyDescent="0.2">
      <c r="A770" s="168"/>
      <c r="B770" s="169" t="s">
        <v>470</v>
      </c>
      <c r="C770" s="169" t="s">
        <v>1281</v>
      </c>
      <c r="D770" s="170" t="s">
        <v>1744</v>
      </c>
      <c r="E770" s="170" t="s">
        <v>2168</v>
      </c>
      <c r="F770" s="170"/>
      <c r="G770" s="170" t="s">
        <v>185</v>
      </c>
      <c r="H770" s="169" t="s">
        <v>3165</v>
      </c>
      <c r="I770" s="171" t="s">
        <v>3587</v>
      </c>
      <c r="J770" s="87" t="s">
        <v>30</v>
      </c>
      <c r="K770" s="170" t="s">
        <v>31</v>
      </c>
      <c r="L770" s="170"/>
      <c r="M770" s="169" t="s">
        <v>3636</v>
      </c>
      <c r="N770" s="169" t="s">
        <v>4175</v>
      </c>
      <c r="O770" s="170" t="s">
        <v>37</v>
      </c>
      <c r="P770" s="170" t="s">
        <v>4489</v>
      </c>
      <c r="Q770" s="170"/>
      <c r="R770" s="170"/>
      <c r="S770" s="176">
        <v>43208</v>
      </c>
      <c r="T770" s="170"/>
      <c r="U770" s="170"/>
      <c r="V770" s="169">
        <v>1465.1</v>
      </c>
      <c r="W770" s="172"/>
      <c r="X770" s="169"/>
      <c r="Y770" s="173">
        <v>732.55</v>
      </c>
      <c r="Z770" s="172">
        <v>732.55</v>
      </c>
      <c r="AA770" s="169" t="s">
        <v>39</v>
      </c>
      <c r="AB770" s="174" t="s">
        <v>4520</v>
      </c>
    </row>
    <row r="771" spans="1:28" ht="15.75" customHeight="1" x14ac:dyDescent="0.2">
      <c r="A771" s="168"/>
      <c r="B771" s="169" t="s">
        <v>246</v>
      </c>
      <c r="C771" s="169" t="s">
        <v>1282</v>
      </c>
      <c r="D771" s="170" t="s">
        <v>1744</v>
      </c>
      <c r="E771" s="170" t="s">
        <v>2168</v>
      </c>
      <c r="F771" s="170"/>
      <c r="G771" s="170" t="s">
        <v>185</v>
      </c>
      <c r="H771" s="169" t="s">
        <v>3166</v>
      </c>
      <c r="I771" s="171" t="s">
        <v>3602</v>
      </c>
      <c r="J771" s="87" t="s">
        <v>30</v>
      </c>
      <c r="K771" s="170"/>
      <c r="L771" s="170"/>
      <c r="M771" s="169" t="s">
        <v>3642</v>
      </c>
      <c r="N771" s="169" t="s">
        <v>4176</v>
      </c>
      <c r="O771" s="170" t="s">
        <v>246</v>
      </c>
      <c r="P771" s="170" t="s">
        <v>246</v>
      </c>
      <c r="Q771" s="170"/>
      <c r="R771" s="170"/>
      <c r="S771" s="176">
        <v>43213</v>
      </c>
      <c r="T771" s="170"/>
      <c r="U771" s="170"/>
      <c r="V771" s="169">
        <v>1465.1</v>
      </c>
      <c r="W771" s="172"/>
      <c r="X771" s="169"/>
      <c r="Y771" s="173"/>
      <c r="Z771" s="172">
        <v>1465.1</v>
      </c>
      <c r="AA771" s="169" t="s">
        <v>39</v>
      </c>
      <c r="AB771" s="174" t="s">
        <v>4520</v>
      </c>
    </row>
    <row r="772" spans="1:28" ht="15.75" customHeight="1" x14ac:dyDescent="0.2">
      <c r="A772" s="168"/>
      <c r="B772" s="169" t="s">
        <v>471</v>
      </c>
      <c r="C772" s="169" t="s">
        <v>1283</v>
      </c>
      <c r="D772" s="170" t="s">
        <v>1744</v>
      </c>
      <c r="E772" s="170" t="s">
        <v>2169</v>
      </c>
      <c r="F772" s="170"/>
      <c r="G772" s="170" t="s">
        <v>185</v>
      </c>
      <c r="H772" s="169" t="s">
        <v>3167</v>
      </c>
      <c r="I772" s="171" t="s">
        <v>3587</v>
      </c>
      <c r="J772" s="87" t="s">
        <v>30</v>
      </c>
      <c r="K772" s="170"/>
      <c r="L772" s="170"/>
      <c r="M772" s="169" t="s">
        <v>184</v>
      </c>
      <c r="N772" s="169" t="s">
        <v>3731</v>
      </c>
      <c r="O772" s="170" t="s">
        <v>246</v>
      </c>
      <c r="P772" s="170" t="s">
        <v>246</v>
      </c>
      <c r="Q772" s="170"/>
      <c r="R772" s="170"/>
      <c r="S772" s="176">
        <v>43214</v>
      </c>
      <c r="T772" s="170"/>
      <c r="U772" s="170"/>
      <c r="V772" s="169">
        <v>2842</v>
      </c>
      <c r="W772" s="172"/>
      <c r="X772" s="169"/>
      <c r="Y772" s="173"/>
      <c r="Z772" s="172">
        <v>2842</v>
      </c>
      <c r="AA772" s="169" t="s">
        <v>39</v>
      </c>
      <c r="AB772" s="174" t="s">
        <v>4520</v>
      </c>
    </row>
    <row r="773" spans="1:28" ht="15.75" customHeight="1" x14ac:dyDescent="0.2">
      <c r="A773" s="168"/>
      <c r="B773" s="169" t="s">
        <v>246</v>
      </c>
      <c r="C773" s="169" t="s">
        <v>1284</v>
      </c>
      <c r="D773" s="170" t="s">
        <v>1744</v>
      </c>
      <c r="E773" s="170" t="s">
        <v>2168</v>
      </c>
      <c r="F773" s="170"/>
      <c r="G773" s="170" t="s">
        <v>185</v>
      </c>
      <c r="H773" s="169" t="s">
        <v>3168</v>
      </c>
      <c r="I773" s="171" t="s">
        <v>3587</v>
      </c>
      <c r="J773" s="87" t="s">
        <v>30</v>
      </c>
      <c r="K773" s="170"/>
      <c r="L773" s="170"/>
      <c r="M773" s="169" t="s">
        <v>188</v>
      </c>
      <c r="N773" s="169" t="s">
        <v>4177</v>
      </c>
      <c r="O773" s="170" t="s">
        <v>246</v>
      </c>
      <c r="P773" s="170" t="s">
        <v>246</v>
      </c>
      <c r="Q773" s="170"/>
      <c r="R773" s="170"/>
      <c r="S773" s="176">
        <v>43222</v>
      </c>
      <c r="T773" s="170"/>
      <c r="U773" s="170"/>
      <c r="V773" s="169">
        <v>1465.1</v>
      </c>
      <c r="W773" s="172"/>
      <c r="X773" s="169"/>
      <c r="Y773" s="173"/>
      <c r="Z773" s="172">
        <v>1465.1</v>
      </c>
      <c r="AA773" s="169" t="s">
        <v>39</v>
      </c>
      <c r="AB773" s="174" t="s">
        <v>4520</v>
      </c>
    </row>
    <row r="774" spans="1:28" ht="15.75" customHeight="1" x14ac:dyDescent="0.2">
      <c r="A774" s="168"/>
      <c r="B774" s="169" t="s">
        <v>246</v>
      </c>
      <c r="C774" s="169" t="s">
        <v>1285</v>
      </c>
      <c r="D774" s="170" t="s">
        <v>1744</v>
      </c>
      <c r="E774" s="170" t="s">
        <v>2168</v>
      </c>
      <c r="F774" s="170"/>
      <c r="G774" s="170" t="s">
        <v>185</v>
      </c>
      <c r="H774" s="169" t="s">
        <v>3169</v>
      </c>
      <c r="I774" s="171" t="s">
        <v>3588</v>
      </c>
      <c r="J774" s="87" t="s">
        <v>30</v>
      </c>
      <c r="K774" s="170"/>
      <c r="L774" s="170"/>
      <c r="M774" s="169" t="s">
        <v>190</v>
      </c>
      <c r="N774" s="169" t="s">
        <v>4178</v>
      </c>
      <c r="O774" s="170" t="s">
        <v>246</v>
      </c>
      <c r="P774" s="170" t="s">
        <v>246</v>
      </c>
      <c r="Q774" s="170"/>
      <c r="R774" s="170"/>
      <c r="S774" s="176">
        <v>43252</v>
      </c>
      <c r="T774" s="170"/>
      <c r="U774" s="170"/>
      <c r="V774" s="169">
        <v>1465.1</v>
      </c>
      <c r="W774" s="172"/>
      <c r="X774" s="169"/>
      <c r="Y774" s="173"/>
      <c r="Z774" s="172">
        <v>1465.1</v>
      </c>
      <c r="AA774" s="169" t="s">
        <v>39</v>
      </c>
      <c r="AB774" s="174" t="s">
        <v>4520</v>
      </c>
    </row>
    <row r="775" spans="1:28" ht="15.75" customHeight="1" x14ac:dyDescent="0.2">
      <c r="A775" s="168"/>
      <c r="B775" s="169" t="s">
        <v>472</v>
      </c>
      <c r="C775" s="169" t="s">
        <v>1286</v>
      </c>
      <c r="D775" s="170" t="s">
        <v>1744</v>
      </c>
      <c r="E775" s="170" t="s">
        <v>2170</v>
      </c>
      <c r="F775" s="170"/>
      <c r="G775" s="170" t="s">
        <v>185</v>
      </c>
      <c r="H775" s="169" t="s">
        <v>3170</v>
      </c>
      <c r="I775" s="171" t="s">
        <v>3589</v>
      </c>
      <c r="J775" s="87" t="s">
        <v>30</v>
      </c>
      <c r="K775" s="170"/>
      <c r="L775" s="170"/>
      <c r="M775" s="169" t="s">
        <v>184</v>
      </c>
      <c r="N775" s="169" t="s">
        <v>4179</v>
      </c>
      <c r="O775" s="170" t="s">
        <v>246</v>
      </c>
      <c r="P775" s="170" t="s">
        <v>246</v>
      </c>
      <c r="Q775" s="170"/>
      <c r="R775" s="170"/>
      <c r="S775" s="176">
        <v>43252</v>
      </c>
      <c r="T775" s="170"/>
      <c r="U775" s="170"/>
      <c r="V775" s="169">
        <v>2205</v>
      </c>
      <c r="W775" s="172"/>
      <c r="X775" s="169"/>
      <c r="Y775" s="173"/>
      <c r="Z775" s="172">
        <v>2205</v>
      </c>
      <c r="AA775" s="169" t="s">
        <v>39</v>
      </c>
      <c r="AB775" s="174" t="s">
        <v>4520</v>
      </c>
    </row>
    <row r="776" spans="1:28" ht="15.75" customHeight="1" x14ac:dyDescent="0.2">
      <c r="A776" s="168"/>
      <c r="B776" s="169" t="s">
        <v>246</v>
      </c>
      <c r="C776" s="169" t="s">
        <v>1287</v>
      </c>
      <c r="D776" s="170" t="s">
        <v>1744</v>
      </c>
      <c r="E776" s="170" t="s">
        <v>2168</v>
      </c>
      <c r="F776" s="170"/>
      <c r="G776" s="170" t="s">
        <v>185</v>
      </c>
      <c r="H776" s="169" t="s">
        <v>3171</v>
      </c>
      <c r="I776" s="171" t="s">
        <v>3588</v>
      </c>
      <c r="J776" s="87" t="s">
        <v>30</v>
      </c>
      <c r="K776" s="170"/>
      <c r="L776" s="170"/>
      <c r="M776" s="169" t="s">
        <v>3643</v>
      </c>
      <c r="N776" s="169" t="s">
        <v>4180</v>
      </c>
      <c r="O776" s="170" t="s">
        <v>246</v>
      </c>
      <c r="P776" s="170" t="s">
        <v>246</v>
      </c>
      <c r="Q776" s="170"/>
      <c r="R776" s="170"/>
      <c r="S776" s="176">
        <v>43263</v>
      </c>
      <c r="T776" s="170"/>
      <c r="U776" s="170"/>
      <c r="V776" s="169">
        <v>1465.1</v>
      </c>
      <c r="W776" s="172"/>
      <c r="X776" s="169"/>
      <c r="Y776" s="173"/>
      <c r="Z776" s="172">
        <v>1465.1</v>
      </c>
      <c r="AA776" s="169" t="s">
        <v>39</v>
      </c>
      <c r="AB776" s="174" t="s">
        <v>4520</v>
      </c>
    </row>
    <row r="777" spans="1:28" ht="15.75" customHeight="1" x14ac:dyDescent="0.2">
      <c r="A777" s="168"/>
      <c r="B777" s="169" t="s">
        <v>473</v>
      </c>
      <c r="C777" s="169" t="s">
        <v>1288</v>
      </c>
      <c r="D777" s="170" t="s">
        <v>1744</v>
      </c>
      <c r="E777" s="170" t="s">
        <v>2168</v>
      </c>
      <c r="F777" s="170"/>
      <c r="G777" s="170" t="s">
        <v>185</v>
      </c>
      <c r="H777" s="169" t="s">
        <v>3172</v>
      </c>
      <c r="I777" s="171" t="s">
        <v>3589</v>
      </c>
      <c r="J777" s="87" t="s">
        <v>30</v>
      </c>
      <c r="K777" s="170"/>
      <c r="L777" s="170"/>
      <c r="M777" s="169" t="s">
        <v>184</v>
      </c>
      <c r="N777" s="169" t="s">
        <v>4181</v>
      </c>
      <c r="O777" s="170" t="s">
        <v>246</v>
      </c>
      <c r="P777" s="170" t="s">
        <v>246</v>
      </c>
      <c r="Q777" s="170"/>
      <c r="R777" s="170"/>
      <c r="S777" s="176">
        <v>43272</v>
      </c>
      <c r="T777" s="170"/>
      <c r="U777" s="170"/>
      <c r="V777" s="169">
        <v>1465.1</v>
      </c>
      <c r="W777" s="172"/>
      <c r="X777" s="169"/>
      <c r="Y777" s="173"/>
      <c r="Z777" s="172">
        <v>1465.1</v>
      </c>
      <c r="AA777" s="169" t="s">
        <v>39</v>
      </c>
      <c r="AB777" s="174" t="s">
        <v>4520</v>
      </c>
    </row>
    <row r="778" spans="1:28" ht="15.75" customHeight="1" x14ac:dyDescent="0.2">
      <c r="A778" s="168"/>
      <c r="B778" s="169" t="s">
        <v>246</v>
      </c>
      <c r="C778" s="169" t="s">
        <v>1289</v>
      </c>
      <c r="D778" s="170" t="s">
        <v>1744</v>
      </c>
      <c r="E778" s="170" t="s">
        <v>2168</v>
      </c>
      <c r="F778" s="170"/>
      <c r="G778" s="170" t="s">
        <v>185</v>
      </c>
      <c r="H778" s="169" t="s">
        <v>3173</v>
      </c>
      <c r="I778" s="171" t="s">
        <v>3589</v>
      </c>
      <c r="J778" s="87" t="s">
        <v>30</v>
      </c>
      <c r="K778" s="170"/>
      <c r="L778" s="170"/>
      <c r="M778" s="169" t="s">
        <v>186</v>
      </c>
      <c r="N778" s="169" t="s">
        <v>3756</v>
      </c>
      <c r="O778" s="170" t="s">
        <v>246</v>
      </c>
      <c r="P778" s="170" t="s">
        <v>246</v>
      </c>
      <c r="Q778" s="170"/>
      <c r="R778" s="170"/>
      <c r="S778" s="176">
        <v>43280</v>
      </c>
      <c r="T778" s="170"/>
      <c r="U778" s="170"/>
      <c r="V778" s="169">
        <v>1465.1</v>
      </c>
      <c r="W778" s="172"/>
      <c r="X778" s="169"/>
      <c r="Y778" s="173"/>
      <c r="Z778" s="172">
        <v>1465.1</v>
      </c>
      <c r="AA778" s="169" t="s">
        <v>39</v>
      </c>
      <c r="AB778" s="174" t="s">
        <v>4520</v>
      </c>
    </row>
    <row r="779" spans="1:28" ht="15.75" customHeight="1" x14ac:dyDescent="0.2">
      <c r="A779" s="168"/>
      <c r="B779" s="169" t="s">
        <v>246</v>
      </c>
      <c r="C779" s="169" t="s">
        <v>1290</v>
      </c>
      <c r="D779" s="170" t="s">
        <v>1744</v>
      </c>
      <c r="E779" s="170" t="s">
        <v>2168</v>
      </c>
      <c r="F779" s="170"/>
      <c r="G779" s="170" t="s">
        <v>185</v>
      </c>
      <c r="H779" s="169" t="s">
        <v>3174</v>
      </c>
      <c r="I779" s="171" t="s">
        <v>3589</v>
      </c>
      <c r="J779" s="87" t="s">
        <v>30</v>
      </c>
      <c r="K779" s="170"/>
      <c r="L779" s="170"/>
      <c r="M779" s="169" t="s">
        <v>188</v>
      </c>
      <c r="N779" s="169" t="s">
        <v>4182</v>
      </c>
      <c r="O779" s="170" t="s">
        <v>246</v>
      </c>
      <c r="P779" s="170" t="s">
        <v>246</v>
      </c>
      <c r="Q779" s="170"/>
      <c r="R779" s="170"/>
      <c r="S779" s="176">
        <v>43283</v>
      </c>
      <c r="T779" s="170"/>
      <c r="U779" s="170"/>
      <c r="V779" s="169">
        <v>1465.1</v>
      </c>
      <c r="W779" s="172"/>
      <c r="X779" s="169"/>
      <c r="Y779" s="173"/>
      <c r="Z779" s="172">
        <v>1465.1</v>
      </c>
      <c r="AA779" s="169" t="s">
        <v>39</v>
      </c>
      <c r="AB779" s="174" t="s">
        <v>4520</v>
      </c>
    </row>
    <row r="780" spans="1:28" ht="15.75" customHeight="1" x14ac:dyDescent="0.2">
      <c r="A780" s="168"/>
      <c r="B780" s="169" t="s">
        <v>246</v>
      </c>
      <c r="C780" s="169" t="s">
        <v>1291</v>
      </c>
      <c r="D780" s="170" t="s">
        <v>1744</v>
      </c>
      <c r="E780" s="170" t="s">
        <v>2168</v>
      </c>
      <c r="F780" s="170"/>
      <c r="G780" s="170" t="s">
        <v>185</v>
      </c>
      <c r="H780" s="169" t="s">
        <v>3175</v>
      </c>
      <c r="I780" s="171" t="s">
        <v>3589</v>
      </c>
      <c r="J780" s="87" t="s">
        <v>30</v>
      </c>
      <c r="K780" s="170"/>
      <c r="L780" s="170"/>
      <c r="M780" s="169" t="s">
        <v>186</v>
      </c>
      <c r="N780" s="169" t="s">
        <v>3785</v>
      </c>
      <c r="O780" s="170" t="s">
        <v>246</v>
      </c>
      <c r="P780" s="170" t="s">
        <v>246</v>
      </c>
      <c r="Q780" s="170"/>
      <c r="R780" s="170"/>
      <c r="S780" s="176">
        <v>43292</v>
      </c>
      <c r="T780" s="170"/>
      <c r="U780" s="170"/>
      <c r="V780" s="169">
        <v>1465.1</v>
      </c>
      <c r="W780" s="172"/>
      <c r="X780" s="169"/>
      <c r="Y780" s="173"/>
      <c r="Z780" s="172">
        <v>1465.1</v>
      </c>
      <c r="AA780" s="169" t="s">
        <v>39</v>
      </c>
      <c r="AB780" s="174" t="s">
        <v>4520</v>
      </c>
    </row>
    <row r="781" spans="1:28" ht="15.75" customHeight="1" x14ac:dyDescent="0.2">
      <c r="A781" s="168"/>
      <c r="B781" s="169" t="s">
        <v>246</v>
      </c>
      <c r="C781" s="169" t="s">
        <v>1292</v>
      </c>
      <c r="D781" s="170" t="s">
        <v>1744</v>
      </c>
      <c r="E781" s="170" t="s">
        <v>2168</v>
      </c>
      <c r="F781" s="170"/>
      <c r="G781" s="170" t="s">
        <v>185</v>
      </c>
      <c r="H781" s="169" t="s">
        <v>3176</v>
      </c>
      <c r="I781" s="171" t="s">
        <v>3590</v>
      </c>
      <c r="J781" s="87" t="s">
        <v>30</v>
      </c>
      <c r="K781" s="170"/>
      <c r="L781" s="170"/>
      <c r="M781" s="169" t="s">
        <v>3642</v>
      </c>
      <c r="N781" s="169" t="s">
        <v>4183</v>
      </c>
      <c r="O781" s="170" t="s">
        <v>246</v>
      </c>
      <c r="P781" s="170" t="s">
        <v>246</v>
      </c>
      <c r="Q781" s="170"/>
      <c r="R781" s="170"/>
      <c r="S781" s="176">
        <v>43313</v>
      </c>
      <c r="T781" s="170"/>
      <c r="U781" s="170"/>
      <c r="V781" s="169">
        <v>1465.1</v>
      </c>
      <c r="W781" s="172"/>
      <c r="X781" s="169"/>
      <c r="Y781" s="173"/>
      <c r="Z781" s="172">
        <v>1465.1</v>
      </c>
      <c r="AA781" s="169" t="s">
        <v>39</v>
      </c>
      <c r="AB781" s="174" t="s">
        <v>4520</v>
      </c>
    </row>
    <row r="782" spans="1:28" ht="15.75" customHeight="1" x14ac:dyDescent="0.2">
      <c r="A782" s="168"/>
      <c r="B782" s="169" t="s">
        <v>474</v>
      </c>
      <c r="C782" s="169" t="s">
        <v>1293</v>
      </c>
      <c r="D782" s="170" t="s">
        <v>1744</v>
      </c>
      <c r="E782" s="170" t="s">
        <v>2168</v>
      </c>
      <c r="F782" s="170"/>
      <c r="G782" s="170" t="s">
        <v>185</v>
      </c>
      <c r="H782" s="169" t="s">
        <v>3177</v>
      </c>
      <c r="I782" s="171" t="s">
        <v>3590</v>
      </c>
      <c r="J782" s="87" t="s">
        <v>30</v>
      </c>
      <c r="K782" s="170"/>
      <c r="L782" s="170"/>
      <c r="M782" s="169" t="s">
        <v>184</v>
      </c>
      <c r="N782" s="169" t="s">
        <v>4184</v>
      </c>
      <c r="O782" s="170" t="s">
        <v>246</v>
      </c>
      <c r="P782" s="170" t="s">
        <v>246</v>
      </c>
      <c r="Q782" s="170"/>
      <c r="R782" s="170"/>
      <c r="S782" s="176">
        <v>43313</v>
      </c>
      <c r="T782" s="170"/>
      <c r="U782" s="170"/>
      <c r="V782" s="169">
        <v>1465.1</v>
      </c>
      <c r="W782" s="172"/>
      <c r="X782" s="169"/>
      <c r="Y782" s="173"/>
      <c r="Z782" s="172">
        <v>1465.1</v>
      </c>
      <c r="AA782" s="169" t="s">
        <v>39</v>
      </c>
      <c r="AB782" s="174" t="s">
        <v>4520</v>
      </c>
    </row>
    <row r="783" spans="1:28" ht="15.75" customHeight="1" x14ac:dyDescent="0.2">
      <c r="A783" s="168"/>
      <c r="B783" s="169" t="s">
        <v>475</v>
      </c>
      <c r="C783" s="169" t="s">
        <v>1294</v>
      </c>
      <c r="D783" s="170" t="s">
        <v>1744</v>
      </c>
      <c r="E783" s="170" t="s">
        <v>2168</v>
      </c>
      <c r="F783" s="170"/>
      <c r="G783" s="170" t="s">
        <v>185</v>
      </c>
      <c r="H783" s="169" t="s">
        <v>3178</v>
      </c>
      <c r="I783" s="171" t="s">
        <v>3605</v>
      </c>
      <c r="J783" s="87" t="s">
        <v>30</v>
      </c>
      <c r="K783" s="170"/>
      <c r="L783" s="170"/>
      <c r="M783" s="169" t="s">
        <v>184</v>
      </c>
      <c r="N783" s="169" t="s">
        <v>4185</v>
      </c>
      <c r="O783" s="170" t="s">
        <v>246</v>
      </c>
      <c r="P783" s="170" t="s">
        <v>246</v>
      </c>
      <c r="Q783" s="170"/>
      <c r="R783" s="170"/>
      <c r="S783" s="176">
        <v>43325</v>
      </c>
      <c r="T783" s="170"/>
      <c r="U783" s="170"/>
      <c r="V783" s="169">
        <v>1465.1</v>
      </c>
      <c r="W783" s="172"/>
      <c r="X783" s="169"/>
      <c r="Y783" s="173"/>
      <c r="Z783" s="172">
        <v>1465.1</v>
      </c>
      <c r="AA783" s="169" t="s">
        <v>39</v>
      </c>
      <c r="AB783" s="174" t="s">
        <v>4520</v>
      </c>
    </row>
    <row r="784" spans="1:28" ht="15.75" customHeight="1" x14ac:dyDescent="0.2">
      <c r="A784" s="168"/>
      <c r="B784" s="169" t="s">
        <v>246</v>
      </c>
      <c r="C784" s="169" t="s">
        <v>1295</v>
      </c>
      <c r="D784" s="170" t="s">
        <v>1744</v>
      </c>
      <c r="E784" s="170" t="s">
        <v>2168</v>
      </c>
      <c r="F784" s="170"/>
      <c r="G784" s="170" t="s">
        <v>185</v>
      </c>
      <c r="H784" s="169" t="s">
        <v>3179</v>
      </c>
      <c r="I784" s="171" t="s">
        <v>3590</v>
      </c>
      <c r="J784" s="87" t="s">
        <v>30</v>
      </c>
      <c r="K784" s="170"/>
      <c r="L784" s="170"/>
      <c r="M784" s="169" t="s">
        <v>186</v>
      </c>
      <c r="N784" s="169" t="s">
        <v>4000</v>
      </c>
      <c r="O784" s="170" t="s">
        <v>246</v>
      </c>
      <c r="P784" s="170" t="s">
        <v>246</v>
      </c>
      <c r="Q784" s="170"/>
      <c r="R784" s="170"/>
      <c r="S784" s="176">
        <v>43329</v>
      </c>
      <c r="T784" s="170"/>
      <c r="U784" s="170"/>
      <c r="V784" s="169">
        <v>1465.1</v>
      </c>
      <c r="W784" s="172"/>
      <c r="X784" s="169"/>
      <c r="Y784" s="173"/>
      <c r="Z784" s="172">
        <v>1465.1</v>
      </c>
      <c r="AA784" s="169" t="s">
        <v>39</v>
      </c>
      <c r="AB784" s="174" t="s">
        <v>4520</v>
      </c>
    </row>
    <row r="785" spans="1:28" ht="15.75" customHeight="1" x14ac:dyDescent="0.2">
      <c r="A785" s="168"/>
      <c r="B785" s="169" t="s">
        <v>246</v>
      </c>
      <c r="C785" s="169" t="s">
        <v>1296</v>
      </c>
      <c r="D785" s="170" t="s">
        <v>1744</v>
      </c>
      <c r="E785" s="170" t="s">
        <v>2168</v>
      </c>
      <c r="F785" s="170"/>
      <c r="G785" s="170" t="s">
        <v>185</v>
      </c>
      <c r="H785" s="169" t="s">
        <v>3180</v>
      </c>
      <c r="I785" s="171" t="s">
        <v>3580</v>
      </c>
      <c r="J785" s="87" t="s">
        <v>30</v>
      </c>
      <c r="K785" s="170"/>
      <c r="L785" s="170"/>
      <c r="M785" s="169" t="s">
        <v>186</v>
      </c>
      <c r="N785" s="169" t="s">
        <v>3768</v>
      </c>
      <c r="O785" s="170" t="s">
        <v>246</v>
      </c>
      <c r="P785" s="170" t="s">
        <v>246</v>
      </c>
      <c r="Q785" s="170"/>
      <c r="R785" s="170"/>
      <c r="S785" s="176">
        <v>43348</v>
      </c>
      <c r="T785" s="170"/>
      <c r="U785" s="170"/>
      <c r="V785" s="169">
        <v>1465.1</v>
      </c>
      <c r="W785" s="172"/>
      <c r="X785" s="169"/>
      <c r="Y785" s="173"/>
      <c r="Z785" s="172">
        <v>1465.1</v>
      </c>
      <c r="AA785" s="169" t="s">
        <v>39</v>
      </c>
      <c r="AB785" s="174" t="s">
        <v>4520</v>
      </c>
    </row>
    <row r="786" spans="1:28" ht="15.75" customHeight="1" x14ac:dyDescent="0.2">
      <c r="A786" s="168"/>
      <c r="B786" s="169" t="s">
        <v>476</v>
      </c>
      <c r="C786" s="169" t="s">
        <v>1297</v>
      </c>
      <c r="D786" s="170" t="s">
        <v>1744</v>
      </c>
      <c r="E786" s="170" t="s">
        <v>2168</v>
      </c>
      <c r="F786" s="170"/>
      <c r="G786" s="170" t="s">
        <v>185</v>
      </c>
      <c r="H786" s="169" t="s">
        <v>3181</v>
      </c>
      <c r="I786" s="171" t="s">
        <v>3580</v>
      </c>
      <c r="J786" s="87" t="s">
        <v>30</v>
      </c>
      <c r="K786" s="170"/>
      <c r="L786" s="170"/>
      <c r="M786" s="169" t="s">
        <v>184</v>
      </c>
      <c r="N786" s="169" t="s">
        <v>4186</v>
      </c>
      <c r="O786" s="170" t="s">
        <v>246</v>
      </c>
      <c r="P786" s="170" t="s">
        <v>246</v>
      </c>
      <c r="Q786" s="170"/>
      <c r="R786" s="170"/>
      <c r="S786" s="176">
        <v>43353</v>
      </c>
      <c r="T786" s="170"/>
      <c r="U786" s="170"/>
      <c r="V786" s="169">
        <v>1563.1</v>
      </c>
      <c r="W786" s="172"/>
      <c r="X786" s="169"/>
      <c r="Y786" s="173"/>
      <c r="Z786" s="172">
        <v>1563.1</v>
      </c>
      <c r="AA786" s="169" t="s">
        <v>39</v>
      </c>
      <c r="AB786" s="174" t="s">
        <v>4520</v>
      </c>
    </row>
    <row r="787" spans="1:28" ht="15.75" customHeight="1" x14ac:dyDescent="0.2">
      <c r="A787" s="168"/>
      <c r="B787" s="169" t="s">
        <v>246</v>
      </c>
      <c r="C787" s="169" t="s">
        <v>1298</v>
      </c>
      <c r="D787" s="170" t="s">
        <v>1744</v>
      </c>
      <c r="E787" s="170" t="s">
        <v>2168</v>
      </c>
      <c r="F787" s="170"/>
      <c r="G787" s="170" t="s">
        <v>185</v>
      </c>
      <c r="H787" s="169" t="s">
        <v>3182</v>
      </c>
      <c r="I787" s="171" t="s">
        <v>3580</v>
      </c>
      <c r="J787" s="87" t="s">
        <v>30</v>
      </c>
      <c r="K787" s="170"/>
      <c r="L787" s="170"/>
      <c r="M787" s="169" t="s">
        <v>32</v>
      </c>
      <c r="N787" s="169" t="s">
        <v>3959</v>
      </c>
      <c r="O787" s="170" t="s">
        <v>246</v>
      </c>
      <c r="P787" s="170" t="s">
        <v>246</v>
      </c>
      <c r="Q787" s="170"/>
      <c r="R787" s="170"/>
      <c r="S787" s="176">
        <v>43357</v>
      </c>
      <c r="T787" s="170"/>
      <c r="U787" s="170"/>
      <c r="V787" s="169">
        <v>1465.1</v>
      </c>
      <c r="W787" s="172"/>
      <c r="X787" s="169"/>
      <c r="Y787" s="173"/>
      <c r="Z787" s="172">
        <v>1465.1</v>
      </c>
      <c r="AA787" s="169" t="s">
        <v>39</v>
      </c>
      <c r="AB787" s="174" t="s">
        <v>4520</v>
      </c>
    </row>
    <row r="788" spans="1:28" ht="15.75" customHeight="1" x14ac:dyDescent="0.2">
      <c r="A788" s="168"/>
      <c r="B788" s="169" t="s">
        <v>246</v>
      </c>
      <c r="C788" s="169" t="s">
        <v>1299</v>
      </c>
      <c r="D788" s="170" t="s">
        <v>1744</v>
      </c>
      <c r="E788" s="170" t="s">
        <v>2171</v>
      </c>
      <c r="F788" s="170"/>
      <c r="G788" s="170" t="s">
        <v>185</v>
      </c>
      <c r="H788" s="169" t="s">
        <v>3183</v>
      </c>
      <c r="I788" s="171" t="s">
        <v>3581</v>
      </c>
      <c r="J788" s="87" t="s">
        <v>30</v>
      </c>
      <c r="K788" s="170"/>
      <c r="L788" s="170"/>
      <c r="M788" s="169" t="s">
        <v>188</v>
      </c>
      <c r="N788" s="169" t="s">
        <v>4000</v>
      </c>
      <c r="O788" s="170" t="s">
        <v>246</v>
      </c>
      <c r="P788" s="170" t="s">
        <v>246</v>
      </c>
      <c r="Q788" s="170"/>
      <c r="R788" s="170"/>
      <c r="S788" s="176">
        <v>43367</v>
      </c>
      <c r="T788" s="170"/>
      <c r="U788" s="170"/>
      <c r="V788" s="169">
        <v>2205</v>
      </c>
      <c r="W788" s="172"/>
      <c r="X788" s="169"/>
      <c r="Y788" s="173"/>
      <c r="Z788" s="172">
        <v>2205</v>
      </c>
      <c r="AA788" s="169" t="s">
        <v>39</v>
      </c>
      <c r="AB788" s="174" t="s">
        <v>4520</v>
      </c>
    </row>
    <row r="789" spans="1:28" ht="15.75" customHeight="1" x14ac:dyDescent="0.2">
      <c r="A789" s="168"/>
      <c r="B789" s="169" t="s">
        <v>246</v>
      </c>
      <c r="C789" s="169" t="s">
        <v>1300</v>
      </c>
      <c r="D789" s="170" t="s">
        <v>1744</v>
      </c>
      <c r="E789" s="170" t="s">
        <v>2168</v>
      </c>
      <c r="F789" s="170"/>
      <c r="G789" s="170" t="s">
        <v>185</v>
      </c>
      <c r="H789" s="169" t="s">
        <v>3184</v>
      </c>
      <c r="I789" s="171" t="s">
        <v>3581</v>
      </c>
      <c r="J789" s="87" t="s">
        <v>30</v>
      </c>
      <c r="K789" s="170"/>
      <c r="L789" s="170"/>
      <c r="M789" s="169" t="s">
        <v>32</v>
      </c>
      <c r="N789" s="169" t="s">
        <v>4187</v>
      </c>
      <c r="O789" s="170" t="s">
        <v>246</v>
      </c>
      <c r="P789" s="170" t="s">
        <v>246</v>
      </c>
      <c r="Q789" s="170"/>
      <c r="R789" s="170"/>
      <c r="S789" s="176">
        <v>43370</v>
      </c>
      <c r="T789" s="170"/>
      <c r="U789" s="170"/>
      <c r="V789" s="169">
        <v>1563.1</v>
      </c>
      <c r="W789" s="172"/>
      <c r="X789" s="169"/>
      <c r="Y789" s="173"/>
      <c r="Z789" s="172">
        <v>1563.1</v>
      </c>
      <c r="AA789" s="169" t="s">
        <v>39</v>
      </c>
      <c r="AB789" s="174" t="s">
        <v>4520</v>
      </c>
    </row>
    <row r="790" spans="1:28" ht="15.75" customHeight="1" x14ac:dyDescent="0.2">
      <c r="A790" s="168"/>
      <c r="B790" s="169" t="s">
        <v>477</v>
      </c>
      <c r="C790" s="169" t="s">
        <v>1301</v>
      </c>
      <c r="D790" s="170" t="s">
        <v>1744</v>
      </c>
      <c r="E790" s="170" t="s">
        <v>2168</v>
      </c>
      <c r="F790" s="170"/>
      <c r="G790" s="170" t="s">
        <v>185</v>
      </c>
      <c r="H790" s="169" t="s">
        <v>3185</v>
      </c>
      <c r="I790" s="171" t="s">
        <v>3581</v>
      </c>
      <c r="J790" s="87" t="s">
        <v>30</v>
      </c>
      <c r="K790" s="170"/>
      <c r="L790" s="170"/>
      <c r="M790" s="169" t="s">
        <v>184</v>
      </c>
      <c r="N790" s="169" t="s">
        <v>4174</v>
      </c>
      <c r="O790" s="170" t="s">
        <v>246</v>
      </c>
      <c r="P790" s="170" t="s">
        <v>246</v>
      </c>
      <c r="Q790" s="170"/>
      <c r="R790" s="170"/>
      <c r="S790" s="176">
        <v>43376</v>
      </c>
      <c r="T790" s="170"/>
      <c r="U790" s="170"/>
      <c r="V790" s="169">
        <v>1465.1</v>
      </c>
      <c r="W790" s="172"/>
      <c r="X790" s="169"/>
      <c r="Y790" s="173"/>
      <c r="Z790" s="172">
        <v>1465.1</v>
      </c>
      <c r="AA790" s="169" t="s">
        <v>39</v>
      </c>
      <c r="AB790" s="174" t="s">
        <v>4520</v>
      </c>
    </row>
    <row r="791" spans="1:28" ht="15.75" customHeight="1" x14ac:dyDescent="0.2">
      <c r="A791" s="168"/>
      <c r="B791" s="169" t="s">
        <v>478</v>
      </c>
      <c r="C791" s="169" t="s">
        <v>1302</v>
      </c>
      <c r="D791" s="170" t="s">
        <v>1744</v>
      </c>
      <c r="E791" s="170" t="s">
        <v>2168</v>
      </c>
      <c r="F791" s="170"/>
      <c r="G791" s="170" t="s">
        <v>185</v>
      </c>
      <c r="H791" s="169" t="s">
        <v>3186</v>
      </c>
      <c r="I791" s="171" t="s">
        <v>3581</v>
      </c>
      <c r="J791" s="87" t="s">
        <v>30</v>
      </c>
      <c r="K791" s="170"/>
      <c r="L791" s="170"/>
      <c r="M791" s="169" t="s">
        <v>184</v>
      </c>
      <c r="N791" s="169" t="s">
        <v>4188</v>
      </c>
      <c r="O791" s="170" t="s">
        <v>246</v>
      </c>
      <c r="P791" s="170" t="s">
        <v>246</v>
      </c>
      <c r="Q791" s="170"/>
      <c r="R791" s="170"/>
      <c r="S791" s="176">
        <v>43384</v>
      </c>
      <c r="T791" s="170"/>
      <c r="U791" s="170"/>
      <c r="V791" s="169">
        <v>1465.1</v>
      </c>
      <c r="W791" s="172"/>
      <c r="X791" s="169"/>
      <c r="Y791" s="173"/>
      <c r="Z791" s="172">
        <v>1465.1</v>
      </c>
      <c r="AA791" s="169" t="s">
        <v>39</v>
      </c>
      <c r="AB791" s="174" t="s">
        <v>4520</v>
      </c>
    </row>
    <row r="792" spans="1:28" ht="15.75" customHeight="1" x14ac:dyDescent="0.2">
      <c r="A792" s="168"/>
      <c r="B792" s="169" t="s">
        <v>479</v>
      </c>
      <c r="C792" s="169" t="s">
        <v>1303</v>
      </c>
      <c r="D792" s="170" t="s">
        <v>1744</v>
      </c>
      <c r="E792" s="170" t="s">
        <v>2169</v>
      </c>
      <c r="F792" s="170"/>
      <c r="G792" s="170" t="s">
        <v>185</v>
      </c>
      <c r="H792" s="169" t="s">
        <v>3187</v>
      </c>
      <c r="I792" s="171" t="s">
        <v>3594</v>
      </c>
      <c r="J792" s="87" t="s">
        <v>30</v>
      </c>
      <c r="K792" s="170"/>
      <c r="L792" s="170"/>
      <c r="M792" s="169" t="s">
        <v>184</v>
      </c>
      <c r="N792" s="169" t="s">
        <v>4189</v>
      </c>
      <c r="O792" s="170" t="s">
        <v>246</v>
      </c>
      <c r="P792" s="170" t="s">
        <v>246</v>
      </c>
      <c r="Q792" s="170"/>
      <c r="R792" s="170"/>
      <c r="S792" s="176">
        <v>43402</v>
      </c>
      <c r="T792" s="170"/>
      <c r="U792" s="170"/>
      <c r="V792" s="169">
        <v>2842</v>
      </c>
      <c r="W792" s="172"/>
      <c r="X792" s="169"/>
      <c r="Y792" s="173"/>
      <c r="Z792" s="172">
        <v>2842</v>
      </c>
      <c r="AA792" s="169" t="s">
        <v>39</v>
      </c>
      <c r="AB792" s="174" t="s">
        <v>4520</v>
      </c>
    </row>
    <row r="793" spans="1:28" ht="15.75" customHeight="1" x14ac:dyDescent="0.2">
      <c r="A793" s="168"/>
      <c r="B793" s="169" t="s">
        <v>480</v>
      </c>
      <c r="C793" s="169" t="s">
        <v>1304</v>
      </c>
      <c r="D793" s="170" t="s">
        <v>1744</v>
      </c>
      <c r="E793" s="170" t="s">
        <v>2172</v>
      </c>
      <c r="F793" s="170"/>
      <c r="G793" s="170" t="s">
        <v>185</v>
      </c>
      <c r="H793" s="169" t="s">
        <v>3188</v>
      </c>
      <c r="I793" s="171" t="s">
        <v>3594</v>
      </c>
      <c r="J793" s="87" t="s">
        <v>30</v>
      </c>
      <c r="K793" s="170"/>
      <c r="L793" s="170"/>
      <c r="M793" s="169" t="s">
        <v>32</v>
      </c>
      <c r="N793" s="169" t="s">
        <v>4190</v>
      </c>
      <c r="O793" s="170" t="s">
        <v>246</v>
      </c>
      <c r="P793" s="170" t="s">
        <v>246</v>
      </c>
      <c r="Q793" s="170"/>
      <c r="R793" s="170"/>
      <c r="S793" s="176">
        <v>43404</v>
      </c>
      <c r="T793" s="170"/>
      <c r="U793" s="170"/>
      <c r="V793" s="169">
        <v>2940</v>
      </c>
      <c r="W793" s="172"/>
      <c r="X793" s="169"/>
      <c r="Y793" s="173"/>
      <c r="Z793" s="172">
        <v>2940</v>
      </c>
      <c r="AA793" s="169" t="s">
        <v>39</v>
      </c>
      <c r="AB793" s="174" t="s">
        <v>4520</v>
      </c>
    </row>
    <row r="794" spans="1:28" ht="15.75" customHeight="1" x14ac:dyDescent="0.2">
      <c r="A794" s="168"/>
      <c r="B794" s="169" t="s">
        <v>246</v>
      </c>
      <c r="C794" s="169" t="s">
        <v>1305</v>
      </c>
      <c r="D794" s="170" t="s">
        <v>1744</v>
      </c>
      <c r="E794" s="170" t="s">
        <v>2168</v>
      </c>
      <c r="F794" s="170"/>
      <c r="G794" s="170" t="s">
        <v>185</v>
      </c>
      <c r="H794" s="169" t="s">
        <v>3189</v>
      </c>
      <c r="I794" s="171" t="s">
        <v>3592</v>
      </c>
      <c r="J794" s="87" t="s">
        <v>30</v>
      </c>
      <c r="K794" s="170"/>
      <c r="L794" s="170"/>
      <c r="M794" s="169" t="s">
        <v>188</v>
      </c>
      <c r="N794" s="169" t="s">
        <v>4191</v>
      </c>
      <c r="O794" s="170" t="s">
        <v>246</v>
      </c>
      <c r="P794" s="170" t="s">
        <v>246</v>
      </c>
      <c r="Q794" s="170"/>
      <c r="R794" s="170"/>
      <c r="S794" s="176">
        <v>43406</v>
      </c>
      <c r="T794" s="170"/>
      <c r="U794" s="170"/>
      <c r="V794" s="169">
        <v>1563.1</v>
      </c>
      <c r="W794" s="172"/>
      <c r="X794" s="169"/>
      <c r="Y794" s="173"/>
      <c r="Z794" s="172">
        <v>1563.1</v>
      </c>
      <c r="AA794" s="169" t="s">
        <v>39</v>
      </c>
      <c r="AB794" s="174" t="s">
        <v>4520</v>
      </c>
    </row>
    <row r="795" spans="1:28" ht="15.75" customHeight="1" x14ac:dyDescent="0.2">
      <c r="A795" s="168"/>
      <c r="B795" s="169" t="s">
        <v>481</v>
      </c>
      <c r="C795" s="169" t="s">
        <v>1306</v>
      </c>
      <c r="D795" s="170" t="s">
        <v>1744</v>
      </c>
      <c r="E795" s="170" t="s">
        <v>2168</v>
      </c>
      <c r="F795" s="170"/>
      <c r="G795" s="170" t="s">
        <v>185</v>
      </c>
      <c r="H795" s="169" t="s">
        <v>3190</v>
      </c>
      <c r="I795" s="171" t="s">
        <v>3592</v>
      </c>
      <c r="J795" s="87" t="s">
        <v>30</v>
      </c>
      <c r="K795" s="170"/>
      <c r="L795" s="170"/>
      <c r="M795" s="169" t="s">
        <v>184</v>
      </c>
      <c r="N795" s="169" t="s">
        <v>4118</v>
      </c>
      <c r="O795" s="170" t="s">
        <v>246</v>
      </c>
      <c r="P795" s="170" t="s">
        <v>246</v>
      </c>
      <c r="Q795" s="170"/>
      <c r="R795" s="170"/>
      <c r="S795" s="176">
        <v>43411</v>
      </c>
      <c r="T795" s="170"/>
      <c r="U795" s="170"/>
      <c r="V795" s="169">
        <v>1563.1</v>
      </c>
      <c r="W795" s="172"/>
      <c r="X795" s="169"/>
      <c r="Y795" s="173"/>
      <c r="Z795" s="172">
        <v>1563.1</v>
      </c>
      <c r="AA795" s="169" t="s">
        <v>39</v>
      </c>
      <c r="AB795" s="174" t="s">
        <v>4520</v>
      </c>
    </row>
    <row r="796" spans="1:28" ht="15.75" customHeight="1" x14ac:dyDescent="0.2">
      <c r="A796" s="168"/>
      <c r="B796" s="169" t="s">
        <v>246</v>
      </c>
      <c r="C796" s="169" t="s">
        <v>1307</v>
      </c>
      <c r="D796" s="170" t="s">
        <v>1744</v>
      </c>
      <c r="E796" s="170" t="s">
        <v>2168</v>
      </c>
      <c r="F796" s="170"/>
      <c r="G796" s="170" t="s">
        <v>185</v>
      </c>
      <c r="H796" s="169" t="s">
        <v>3191</v>
      </c>
      <c r="I796" s="171" t="s">
        <v>3594</v>
      </c>
      <c r="J796" s="87" t="s">
        <v>30</v>
      </c>
      <c r="K796" s="170"/>
      <c r="L796" s="170"/>
      <c r="M796" s="169" t="s">
        <v>32</v>
      </c>
      <c r="N796" s="169" t="s">
        <v>4192</v>
      </c>
      <c r="O796" s="170" t="s">
        <v>246</v>
      </c>
      <c r="P796" s="170" t="s">
        <v>246</v>
      </c>
      <c r="Q796" s="170"/>
      <c r="R796" s="170"/>
      <c r="S796" s="176">
        <v>43431</v>
      </c>
      <c r="T796" s="170"/>
      <c r="U796" s="170"/>
      <c r="V796" s="169">
        <v>1563.1</v>
      </c>
      <c r="W796" s="172"/>
      <c r="X796" s="169"/>
      <c r="Y796" s="173"/>
      <c r="Z796" s="172">
        <v>1563.1</v>
      </c>
      <c r="AA796" s="169" t="s">
        <v>39</v>
      </c>
      <c r="AB796" s="174" t="s">
        <v>4520</v>
      </c>
    </row>
    <row r="797" spans="1:28" ht="15.75" customHeight="1" x14ac:dyDescent="0.2">
      <c r="A797" s="168"/>
      <c r="B797" s="169" t="s">
        <v>482</v>
      </c>
      <c r="C797" s="169" t="s">
        <v>1308</v>
      </c>
      <c r="D797" s="170" t="s">
        <v>1744</v>
      </c>
      <c r="E797" s="170" t="s">
        <v>2171</v>
      </c>
      <c r="F797" s="170"/>
      <c r="G797" s="170" t="s">
        <v>185</v>
      </c>
      <c r="H797" s="169" t="s">
        <v>3192</v>
      </c>
      <c r="I797" s="171" t="s">
        <v>3593</v>
      </c>
      <c r="J797" s="87" t="s">
        <v>30</v>
      </c>
      <c r="K797" s="170" t="s">
        <v>31</v>
      </c>
      <c r="L797" s="170"/>
      <c r="M797" s="169" t="s">
        <v>190</v>
      </c>
      <c r="N797" s="169" t="s">
        <v>4193</v>
      </c>
      <c r="O797" s="170" t="s">
        <v>37</v>
      </c>
      <c r="P797" s="170" t="s">
        <v>4478</v>
      </c>
      <c r="Q797" s="170"/>
      <c r="R797" s="170"/>
      <c r="S797" s="176">
        <v>43433</v>
      </c>
      <c r="T797" s="170"/>
      <c r="U797" s="170"/>
      <c r="V797" s="169">
        <v>2205</v>
      </c>
      <c r="W797" s="172"/>
      <c r="X797" s="169"/>
      <c r="Y797" s="173">
        <v>1102.5</v>
      </c>
      <c r="Z797" s="172">
        <v>1102.5</v>
      </c>
      <c r="AA797" s="169" t="s">
        <v>39</v>
      </c>
      <c r="AB797" s="174" t="s">
        <v>4520</v>
      </c>
    </row>
    <row r="798" spans="1:28" ht="15.75" customHeight="1" x14ac:dyDescent="0.2">
      <c r="A798" s="168"/>
      <c r="B798" s="169" t="s">
        <v>246</v>
      </c>
      <c r="C798" s="169" t="s">
        <v>1309</v>
      </c>
      <c r="D798" s="170" t="s">
        <v>1744</v>
      </c>
      <c r="E798" s="170" t="s">
        <v>2168</v>
      </c>
      <c r="F798" s="170"/>
      <c r="G798" s="170" t="s">
        <v>185</v>
      </c>
      <c r="H798" s="169" t="s">
        <v>3193</v>
      </c>
      <c r="I798" s="171" t="s">
        <v>3594</v>
      </c>
      <c r="J798" s="87" t="s">
        <v>30</v>
      </c>
      <c r="K798" s="170"/>
      <c r="L798" s="170"/>
      <c r="M798" s="169" t="s">
        <v>188</v>
      </c>
      <c r="N798" s="169" t="s">
        <v>4126</v>
      </c>
      <c r="O798" s="170" t="s">
        <v>246</v>
      </c>
      <c r="P798" s="170" t="s">
        <v>246</v>
      </c>
      <c r="Q798" s="170"/>
      <c r="R798" s="170"/>
      <c r="S798" s="176">
        <v>43441</v>
      </c>
      <c r="T798" s="170"/>
      <c r="U798" s="170"/>
      <c r="V798" s="169">
        <v>1465.1</v>
      </c>
      <c r="W798" s="172"/>
      <c r="X798" s="169"/>
      <c r="Y798" s="173"/>
      <c r="Z798" s="172">
        <v>1465.1</v>
      </c>
      <c r="AA798" s="169" t="s">
        <v>39</v>
      </c>
      <c r="AB798" s="174" t="s">
        <v>4520</v>
      </c>
    </row>
    <row r="799" spans="1:28" ht="15.75" customHeight="1" x14ac:dyDescent="0.2">
      <c r="A799" s="168"/>
      <c r="B799" s="169" t="s">
        <v>246</v>
      </c>
      <c r="C799" s="169" t="s">
        <v>1310</v>
      </c>
      <c r="D799" s="170" t="s">
        <v>1744</v>
      </c>
      <c r="E799" s="170" t="s">
        <v>2168</v>
      </c>
      <c r="F799" s="170"/>
      <c r="G799" s="170" t="s">
        <v>185</v>
      </c>
      <c r="H799" s="169" t="s">
        <v>3194</v>
      </c>
      <c r="I799" s="171" t="s">
        <v>3600</v>
      </c>
      <c r="J799" s="87" t="s">
        <v>30</v>
      </c>
      <c r="K799" s="170"/>
      <c r="L799" s="170"/>
      <c r="M799" s="169" t="s">
        <v>186</v>
      </c>
      <c r="N799" s="169" t="s">
        <v>4194</v>
      </c>
      <c r="O799" s="170" t="s">
        <v>246</v>
      </c>
      <c r="P799" s="170" t="s">
        <v>246</v>
      </c>
      <c r="Q799" s="170"/>
      <c r="R799" s="170"/>
      <c r="S799" s="176">
        <v>43448</v>
      </c>
      <c r="T799" s="170"/>
      <c r="U799" s="170"/>
      <c r="V799" s="169">
        <v>1465.1</v>
      </c>
      <c r="W799" s="172"/>
      <c r="X799" s="169"/>
      <c r="Y799" s="173"/>
      <c r="Z799" s="172">
        <v>1465.1</v>
      </c>
      <c r="AA799" s="169" t="s">
        <v>39</v>
      </c>
      <c r="AB799" s="174" t="s">
        <v>4520</v>
      </c>
    </row>
    <row r="800" spans="1:28" ht="15.75" customHeight="1" x14ac:dyDescent="0.2">
      <c r="A800" s="168"/>
      <c r="B800" s="169" t="s">
        <v>246</v>
      </c>
      <c r="C800" s="169" t="s">
        <v>1311</v>
      </c>
      <c r="D800" s="170" t="s">
        <v>1744</v>
      </c>
      <c r="E800" s="170" t="s">
        <v>2168</v>
      </c>
      <c r="F800" s="170"/>
      <c r="G800" s="170" t="s">
        <v>185</v>
      </c>
      <c r="H800" s="169" t="s">
        <v>3195</v>
      </c>
      <c r="I800" s="171" t="s">
        <v>3593</v>
      </c>
      <c r="J800" s="87" t="s">
        <v>30</v>
      </c>
      <c r="K800" s="170"/>
      <c r="L800" s="170"/>
      <c r="M800" s="169" t="s">
        <v>186</v>
      </c>
      <c r="N800" s="169" t="s">
        <v>3768</v>
      </c>
      <c r="O800" s="170" t="s">
        <v>246</v>
      </c>
      <c r="P800" s="170" t="s">
        <v>246</v>
      </c>
      <c r="Q800" s="170"/>
      <c r="R800" s="170"/>
      <c r="S800" s="176">
        <v>43451</v>
      </c>
      <c r="T800" s="170"/>
      <c r="U800" s="170"/>
      <c r="V800" s="169">
        <v>1563.1</v>
      </c>
      <c r="W800" s="172"/>
      <c r="X800" s="169"/>
      <c r="Y800" s="173"/>
      <c r="Z800" s="172">
        <v>1563.1</v>
      </c>
      <c r="AA800" s="169" t="s">
        <v>39</v>
      </c>
      <c r="AB800" s="174" t="s">
        <v>4520</v>
      </c>
    </row>
    <row r="801" spans="1:28" ht="15.75" customHeight="1" x14ac:dyDescent="0.2">
      <c r="A801" s="168"/>
      <c r="B801" s="169" t="s">
        <v>483</v>
      </c>
      <c r="C801" s="169" t="s">
        <v>1312</v>
      </c>
      <c r="D801" s="170" t="s">
        <v>1744</v>
      </c>
      <c r="E801" s="170" t="s">
        <v>2168</v>
      </c>
      <c r="F801" s="170"/>
      <c r="G801" s="170" t="s">
        <v>185</v>
      </c>
      <c r="H801" s="169" t="s">
        <v>3196</v>
      </c>
      <c r="I801" s="171" t="s">
        <v>3593</v>
      </c>
      <c r="J801" s="87" t="s">
        <v>30</v>
      </c>
      <c r="K801" s="170"/>
      <c r="L801" s="170"/>
      <c r="M801" s="169" t="s">
        <v>184</v>
      </c>
      <c r="N801" s="169" t="s">
        <v>4195</v>
      </c>
      <c r="O801" s="170" t="s">
        <v>246</v>
      </c>
      <c r="P801" s="170" t="s">
        <v>246</v>
      </c>
      <c r="Q801" s="170"/>
      <c r="R801" s="170"/>
      <c r="S801" s="176">
        <v>43461</v>
      </c>
      <c r="T801" s="170"/>
      <c r="U801" s="170"/>
      <c r="V801" s="169">
        <v>1563.1</v>
      </c>
      <c r="W801" s="172"/>
      <c r="X801" s="169"/>
      <c r="Y801" s="173"/>
      <c r="Z801" s="172">
        <v>1563.1</v>
      </c>
      <c r="AA801" s="169" t="s">
        <v>39</v>
      </c>
      <c r="AB801" s="174" t="s">
        <v>4520</v>
      </c>
    </row>
    <row r="802" spans="1:28" ht="15.75" customHeight="1" x14ac:dyDescent="0.2">
      <c r="A802" s="168"/>
      <c r="B802" s="169" t="s">
        <v>246</v>
      </c>
      <c r="C802" s="169" t="s">
        <v>1313</v>
      </c>
      <c r="D802" s="170" t="s">
        <v>1744</v>
      </c>
      <c r="E802" s="170" t="s">
        <v>2168</v>
      </c>
      <c r="F802" s="170"/>
      <c r="G802" s="170" t="s">
        <v>185</v>
      </c>
      <c r="H802" s="169" t="s">
        <v>3197</v>
      </c>
      <c r="I802" s="171" t="s">
        <v>246</v>
      </c>
      <c r="J802" s="87" t="s">
        <v>30</v>
      </c>
      <c r="K802" s="170"/>
      <c r="L802" s="170"/>
      <c r="M802" s="169" t="s">
        <v>184</v>
      </c>
      <c r="N802" s="169" t="s">
        <v>4179</v>
      </c>
      <c r="O802" s="170" t="s">
        <v>246</v>
      </c>
      <c r="P802" s="170" t="s">
        <v>246</v>
      </c>
      <c r="Q802" s="170"/>
      <c r="R802" s="170"/>
      <c r="S802" s="176">
        <v>43469</v>
      </c>
      <c r="T802" s="170"/>
      <c r="U802" s="170"/>
      <c r="V802" s="169">
        <v>1499.3</v>
      </c>
      <c r="W802" s="172"/>
      <c r="X802" s="169"/>
      <c r="Y802" s="173"/>
      <c r="Z802" s="172">
        <v>1499.3</v>
      </c>
      <c r="AA802" s="169" t="s">
        <v>246</v>
      </c>
      <c r="AB802" s="174" t="s">
        <v>4520</v>
      </c>
    </row>
    <row r="803" spans="1:28" ht="15.75" customHeight="1" x14ac:dyDescent="0.2">
      <c r="A803" s="168"/>
      <c r="B803" s="169" t="s">
        <v>246</v>
      </c>
      <c r="C803" s="169" t="s">
        <v>1314</v>
      </c>
      <c r="D803" s="170" t="s">
        <v>1744</v>
      </c>
      <c r="E803" s="170" t="s">
        <v>2168</v>
      </c>
      <c r="F803" s="170"/>
      <c r="G803" s="170" t="s">
        <v>185</v>
      </c>
      <c r="H803" s="169" t="s">
        <v>3198</v>
      </c>
      <c r="I803" s="171" t="s">
        <v>246</v>
      </c>
      <c r="J803" s="87" t="s">
        <v>30</v>
      </c>
      <c r="K803" s="170"/>
      <c r="L803" s="170"/>
      <c r="M803" s="169" t="s">
        <v>188</v>
      </c>
      <c r="N803" s="169" t="s">
        <v>4196</v>
      </c>
      <c r="O803" s="170" t="s">
        <v>246</v>
      </c>
      <c r="P803" s="170" t="s">
        <v>246</v>
      </c>
      <c r="Q803" s="170"/>
      <c r="R803" s="170"/>
      <c r="S803" s="176">
        <v>43490</v>
      </c>
      <c r="T803" s="170"/>
      <c r="U803" s="170"/>
      <c r="V803" s="169">
        <v>1405.3</v>
      </c>
      <c r="W803" s="172"/>
      <c r="X803" s="169"/>
      <c r="Y803" s="173"/>
      <c r="Z803" s="172">
        <v>1405.3</v>
      </c>
      <c r="AA803" s="169" t="s">
        <v>246</v>
      </c>
      <c r="AB803" s="174" t="s">
        <v>4520</v>
      </c>
    </row>
    <row r="804" spans="1:28" ht="15.75" customHeight="1" x14ac:dyDescent="0.2">
      <c r="A804" s="168"/>
      <c r="B804" s="169" t="s">
        <v>246</v>
      </c>
      <c r="C804" s="169" t="s">
        <v>1315</v>
      </c>
      <c r="D804" s="170" t="s">
        <v>1744</v>
      </c>
      <c r="E804" s="170" t="s">
        <v>2168</v>
      </c>
      <c r="F804" s="170"/>
      <c r="G804" s="170" t="s">
        <v>185</v>
      </c>
      <c r="H804" s="169" t="s">
        <v>3199</v>
      </c>
      <c r="I804" s="171" t="s">
        <v>246</v>
      </c>
      <c r="J804" s="87" t="s">
        <v>30</v>
      </c>
      <c r="K804" s="170" t="s">
        <v>31</v>
      </c>
      <c r="L804" s="170"/>
      <c r="M804" s="169" t="s">
        <v>208</v>
      </c>
      <c r="N804" s="169" t="s">
        <v>3766</v>
      </c>
      <c r="O804" s="170" t="s">
        <v>37</v>
      </c>
      <c r="P804" s="170" t="s">
        <v>4490</v>
      </c>
      <c r="Q804" s="170"/>
      <c r="R804" s="170"/>
      <c r="S804" s="176">
        <v>43493</v>
      </c>
      <c r="T804" s="170"/>
      <c r="U804" s="170"/>
      <c r="V804" s="169">
        <v>1499.3</v>
      </c>
      <c r="W804" s="172"/>
      <c r="X804" s="169"/>
      <c r="Y804" s="173">
        <v>749.65</v>
      </c>
      <c r="Z804" s="172">
        <v>749.65</v>
      </c>
      <c r="AA804" s="169" t="s">
        <v>246</v>
      </c>
      <c r="AB804" s="174" t="s">
        <v>4520</v>
      </c>
    </row>
    <row r="805" spans="1:28" ht="15.75" customHeight="1" x14ac:dyDescent="0.2">
      <c r="A805" s="168"/>
      <c r="B805" s="169" t="s">
        <v>246</v>
      </c>
      <c r="C805" s="169" t="s">
        <v>1316</v>
      </c>
      <c r="D805" s="170" t="s">
        <v>1744</v>
      </c>
      <c r="E805" s="170" t="s">
        <v>2168</v>
      </c>
      <c r="F805" s="170"/>
      <c r="G805" s="170" t="s">
        <v>185</v>
      </c>
      <c r="H805" s="169" t="s">
        <v>3200</v>
      </c>
      <c r="I805" s="171" t="s">
        <v>246</v>
      </c>
      <c r="J805" s="87" t="s">
        <v>30</v>
      </c>
      <c r="K805" s="170"/>
      <c r="L805" s="170"/>
      <c r="M805" s="169" t="s">
        <v>184</v>
      </c>
      <c r="N805" s="169" t="s">
        <v>4197</v>
      </c>
      <c r="O805" s="170" t="s">
        <v>246</v>
      </c>
      <c r="P805" s="170" t="s">
        <v>246</v>
      </c>
      <c r="Q805" s="170"/>
      <c r="R805" s="170"/>
      <c r="S805" s="176">
        <v>43503</v>
      </c>
      <c r="T805" s="170"/>
      <c r="U805" s="170"/>
      <c r="V805" s="169">
        <v>1499.3</v>
      </c>
      <c r="W805" s="172"/>
      <c r="X805" s="169"/>
      <c r="Y805" s="173"/>
      <c r="Z805" s="172">
        <v>1499.3</v>
      </c>
      <c r="AA805" s="169" t="s">
        <v>246</v>
      </c>
      <c r="AB805" s="174" t="s">
        <v>4520</v>
      </c>
    </row>
    <row r="806" spans="1:28" ht="15.75" customHeight="1" x14ac:dyDescent="0.2">
      <c r="A806" s="168"/>
      <c r="B806" s="169" t="s">
        <v>246</v>
      </c>
      <c r="C806" s="169" t="s">
        <v>1317</v>
      </c>
      <c r="D806" s="170" t="s">
        <v>1744</v>
      </c>
      <c r="E806" s="170" t="s">
        <v>2168</v>
      </c>
      <c r="F806" s="170"/>
      <c r="G806" s="170" t="s">
        <v>185</v>
      </c>
      <c r="H806" s="169" t="s">
        <v>3201</v>
      </c>
      <c r="I806" s="171" t="s">
        <v>246</v>
      </c>
      <c r="J806" s="87" t="s">
        <v>30</v>
      </c>
      <c r="K806" s="170"/>
      <c r="L806" s="170"/>
      <c r="M806" s="169" t="s">
        <v>186</v>
      </c>
      <c r="N806" s="169" t="s">
        <v>3756</v>
      </c>
      <c r="O806" s="170" t="s">
        <v>246</v>
      </c>
      <c r="P806" s="170" t="s">
        <v>246</v>
      </c>
      <c r="Q806" s="170"/>
      <c r="R806" s="170"/>
      <c r="S806" s="176">
        <v>43511</v>
      </c>
      <c r="T806" s="170"/>
      <c r="U806" s="170"/>
      <c r="V806" s="169">
        <v>1499.3</v>
      </c>
      <c r="W806" s="172"/>
      <c r="X806" s="169"/>
      <c r="Y806" s="173"/>
      <c r="Z806" s="172">
        <v>1499.3</v>
      </c>
      <c r="AA806" s="169" t="s">
        <v>246</v>
      </c>
      <c r="AB806" s="174" t="s">
        <v>4520</v>
      </c>
    </row>
    <row r="807" spans="1:28" ht="15.75" customHeight="1" x14ac:dyDescent="0.2">
      <c r="A807" s="168"/>
      <c r="B807" s="169" t="s">
        <v>246</v>
      </c>
      <c r="C807" s="169" t="s">
        <v>1318</v>
      </c>
      <c r="D807" s="170" t="s">
        <v>1744</v>
      </c>
      <c r="E807" s="170" t="s">
        <v>2168</v>
      </c>
      <c r="F807" s="170"/>
      <c r="G807" s="170" t="s">
        <v>185</v>
      </c>
      <c r="H807" s="169" t="s">
        <v>3202</v>
      </c>
      <c r="I807" s="171" t="s">
        <v>246</v>
      </c>
      <c r="J807" s="87" t="s">
        <v>30</v>
      </c>
      <c r="K807" s="170"/>
      <c r="L807" s="170"/>
      <c r="M807" s="169" t="s">
        <v>188</v>
      </c>
      <c r="N807" s="169" t="s">
        <v>4198</v>
      </c>
      <c r="O807" s="170" t="s">
        <v>246</v>
      </c>
      <c r="P807" s="170" t="s">
        <v>246</v>
      </c>
      <c r="Q807" s="170"/>
      <c r="R807" s="170"/>
      <c r="S807" s="176">
        <v>43528</v>
      </c>
      <c r="T807" s="170"/>
      <c r="U807" s="170"/>
      <c r="V807" s="169">
        <v>1499.3</v>
      </c>
      <c r="W807" s="172"/>
      <c r="X807" s="169"/>
      <c r="Y807" s="173"/>
      <c r="Z807" s="172">
        <v>1499.3</v>
      </c>
      <c r="AA807" s="169" t="s">
        <v>246</v>
      </c>
      <c r="AB807" s="174" t="s">
        <v>4520</v>
      </c>
    </row>
    <row r="808" spans="1:28" ht="15.75" customHeight="1" x14ac:dyDescent="0.2">
      <c r="A808" s="168"/>
      <c r="B808" s="169" t="s">
        <v>246</v>
      </c>
      <c r="C808" s="169" t="s">
        <v>1319</v>
      </c>
      <c r="D808" s="170" t="s">
        <v>1744</v>
      </c>
      <c r="E808" s="170" t="s">
        <v>2168</v>
      </c>
      <c r="F808" s="170"/>
      <c r="G808" s="170" t="s">
        <v>185</v>
      </c>
      <c r="H808" s="169" t="s">
        <v>3203</v>
      </c>
      <c r="I808" s="171" t="s">
        <v>246</v>
      </c>
      <c r="J808" s="87" t="s">
        <v>30</v>
      </c>
      <c r="K808" s="170"/>
      <c r="L808" s="170"/>
      <c r="M808" s="169" t="s">
        <v>188</v>
      </c>
      <c r="N808" s="169" t="s">
        <v>4199</v>
      </c>
      <c r="O808" s="170" t="s">
        <v>246</v>
      </c>
      <c r="P808" s="170" t="s">
        <v>246</v>
      </c>
      <c r="Q808" s="170"/>
      <c r="R808" s="170"/>
      <c r="S808" s="176">
        <v>43530</v>
      </c>
      <c r="T808" s="170"/>
      <c r="U808" s="170"/>
      <c r="V808" s="169">
        <v>1499.3</v>
      </c>
      <c r="W808" s="172"/>
      <c r="X808" s="169"/>
      <c r="Y808" s="173"/>
      <c r="Z808" s="172">
        <v>1499.3</v>
      </c>
      <c r="AA808" s="169" t="s">
        <v>246</v>
      </c>
      <c r="AB808" s="174" t="s">
        <v>4520</v>
      </c>
    </row>
    <row r="809" spans="1:28" ht="15.75" customHeight="1" x14ac:dyDescent="0.2">
      <c r="A809" s="168"/>
      <c r="B809" s="169" t="s">
        <v>246</v>
      </c>
      <c r="C809" s="169" t="s">
        <v>1320</v>
      </c>
      <c r="D809" s="170" t="s">
        <v>1744</v>
      </c>
      <c r="E809" s="170" t="s">
        <v>2168</v>
      </c>
      <c r="F809" s="170"/>
      <c r="G809" s="170" t="s">
        <v>185</v>
      </c>
      <c r="H809" s="169" t="s">
        <v>3204</v>
      </c>
      <c r="I809" s="171" t="s">
        <v>246</v>
      </c>
      <c r="J809" s="87" t="s">
        <v>30</v>
      </c>
      <c r="K809" s="170"/>
      <c r="L809" s="170"/>
      <c r="M809" s="169" t="s">
        <v>184</v>
      </c>
      <c r="N809" s="169" t="s">
        <v>4200</v>
      </c>
      <c r="O809" s="170" t="s">
        <v>246</v>
      </c>
      <c r="P809" s="170" t="s">
        <v>246</v>
      </c>
      <c r="Q809" s="170"/>
      <c r="R809" s="170"/>
      <c r="S809" s="176">
        <v>43542</v>
      </c>
      <c r="T809" s="170"/>
      <c r="U809" s="170"/>
      <c r="V809" s="169">
        <v>1499.3</v>
      </c>
      <c r="W809" s="172"/>
      <c r="X809" s="169"/>
      <c r="Y809" s="173"/>
      <c r="Z809" s="172">
        <v>1499.3</v>
      </c>
      <c r="AA809" s="169" t="s">
        <v>246</v>
      </c>
      <c r="AB809" s="174" t="s">
        <v>4520</v>
      </c>
    </row>
    <row r="810" spans="1:28" ht="15.75" customHeight="1" x14ac:dyDescent="0.2">
      <c r="A810" s="168"/>
      <c r="B810" s="169" t="s">
        <v>246</v>
      </c>
      <c r="C810" s="169" t="s">
        <v>1321</v>
      </c>
      <c r="D810" s="170" t="s">
        <v>1744</v>
      </c>
      <c r="E810" s="170" t="s">
        <v>2168</v>
      </c>
      <c r="F810" s="170"/>
      <c r="G810" s="170" t="s">
        <v>185</v>
      </c>
      <c r="H810" s="169" t="s">
        <v>3205</v>
      </c>
      <c r="I810" s="171" t="s">
        <v>246</v>
      </c>
      <c r="J810" s="87" t="s">
        <v>30</v>
      </c>
      <c r="K810" s="170"/>
      <c r="L810" s="170"/>
      <c r="M810" s="169" t="s">
        <v>188</v>
      </c>
      <c r="N810" s="169" t="s">
        <v>4126</v>
      </c>
      <c r="O810" s="170" t="s">
        <v>246</v>
      </c>
      <c r="P810" s="170" t="s">
        <v>246</v>
      </c>
      <c r="Q810" s="170"/>
      <c r="R810" s="170"/>
      <c r="S810" s="176">
        <v>43546</v>
      </c>
      <c r="T810" s="170"/>
      <c r="U810" s="170"/>
      <c r="V810" s="169">
        <v>1499.3</v>
      </c>
      <c r="W810" s="172"/>
      <c r="X810" s="169"/>
      <c r="Y810" s="173"/>
      <c r="Z810" s="172">
        <v>1499.3</v>
      </c>
      <c r="AA810" s="169" t="s">
        <v>246</v>
      </c>
      <c r="AB810" s="174" t="s">
        <v>4520</v>
      </c>
    </row>
    <row r="811" spans="1:28" ht="15.75" customHeight="1" x14ac:dyDescent="0.2">
      <c r="A811" s="168"/>
      <c r="B811" s="169" t="s">
        <v>246</v>
      </c>
      <c r="C811" s="169" t="s">
        <v>1322</v>
      </c>
      <c r="D811" s="170" t="s">
        <v>1745</v>
      </c>
      <c r="E811" s="170" t="s">
        <v>2173</v>
      </c>
      <c r="F811" s="170"/>
      <c r="G811" s="170" t="s">
        <v>185</v>
      </c>
      <c r="H811" s="169" t="s">
        <v>3206</v>
      </c>
      <c r="I811" s="171" t="s">
        <v>3581</v>
      </c>
      <c r="J811" s="87" t="s">
        <v>30</v>
      </c>
      <c r="K811" s="170"/>
      <c r="L811" s="170"/>
      <c r="M811" s="169" t="s">
        <v>188</v>
      </c>
      <c r="N811" s="169" t="s">
        <v>4201</v>
      </c>
      <c r="O811" s="170" t="s">
        <v>246</v>
      </c>
      <c r="P811" s="170" t="s">
        <v>246</v>
      </c>
      <c r="Q811" s="170"/>
      <c r="R811" s="170"/>
      <c r="S811" s="176">
        <v>43377</v>
      </c>
      <c r="T811" s="170"/>
      <c r="U811" s="170"/>
      <c r="V811" s="169">
        <v>2294.4699999999998</v>
      </c>
      <c r="W811" s="172"/>
      <c r="X811" s="169"/>
      <c r="Y811" s="173"/>
      <c r="Z811" s="172">
        <v>2294.4699999999998</v>
      </c>
      <c r="AA811" s="169" t="s">
        <v>39</v>
      </c>
      <c r="AB811" s="174"/>
    </row>
    <row r="812" spans="1:28" ht="15.75" customHeight="1" x14ac:dyDescent="0.2">
      <c r="A812" s="168"/>
      <c r="B812" s="169" t="s">
        <v>246</v>
      </c>
      <c r="C812" s="169" t="s">
        <v>246</v>
      </c>
      <c r="D812" s="170" t="s">
        <v>1745</v>
      </c>
      <c r="E812" s="170" t="s">
        <v>2173</v>
      </c>
      <c r="F812" s="170"/>
      <c r="G812" s="170" t="s">
        <v>185</v>
      </c>
      <c r="H812" s="169" t="s">
        <v>3207</v>
      </c>
      <c r="I812" s="171" t="s">
        <v>246</v>
      </c>
      <c r="J812" s="87" t="s">
        <v>30</v>
      </c>
      <c r="K812" s="170" t="s">
        <v>31</v>
      </c>
      <c r="L812" s="170"/>
      <c r="M812" s="169" t="s">
        <v>188</v>
      </c>
      <c r="N812" s="169" t="s">
        <v>4202</v>
      </c>
      <c r="O812" s="170" t="s">
        <v>168</v>
      </c>
      <c r="P812" s="170" t="s">
        <v>4491</v>
      </c>
      <c r="Q812" s="170"/>
      <c r="R812" s="170"/>
      <c r="S812" s="176">
        <v>43510</v>
      </c>
      <c r="T812" s="170"/>
      <c r="U812" s="170"/>
      <c r="V812" s="169">
        <v>2780.27</v>
      </c>
      <c r="W812" s="172"/>
      <c r="X812" s="169"/>
      <c r="Y812" s="173">
        <v>1390.135</v>
      </c>
      <c r="Z812" s="172">
        <v>1390.135</v>
      </c>
      <c r="AA812" s="169" t="s">
        <v>246</v>
      </c>
      <c r="AB812" s="174"/>
    </row>
    <row r="813" spans="1:28" ht="15.75" customHeight="1" x14ac:dyDescent="0.2">
      <c r="A813" s="168"/>
      <c r="B813" s="169" t="s">
        <v>246</v>
      </c>
      <c r="C813" s="169" t="s">
        <v>1323</v>
      </c>
      <c r="D813" s="170" t="s">
        <v>1746</v>
      </c>
      <c r="E813" s="170" t="s">
        <v>2174</v>
      </c>
      <c r="F813" s="170"/>
      <c r="G813" s="170" t="s">
        <v>185</v>
      </c>
      <c r="H813" s="169" t="s">
        <v>3208</v>
      </c>
      <c r="I813" s="171" t="s">
        <v>3587</v>
      </c>
      <c r="J813" s="87" t="s">
        <v>30</v>
      </c>
      <c r="K813" s="170"/>
      <c r="L813" s="170"/>
      <c r="M813" s="169" t="s">
        <v>208</v>
      </c>
      <c r="N813" s="169" t="s">
        <v>4203</v>
      </c>
      <c r="O813" s="170" t="s">
        <v>246</v>
      </c>
      <c r="P813" s="170" t="s">
        <v>246</v>
      </c>
      <c r="Q813" s="170"/>
      <c r="R813" s="170"/>
      <c r="S813" s="176">
        <v>43213</v>
      </c>
      <c r="T813" s="170"/>
      <c r="U813" s="170"/>
      <c r="V813" s="169">
        <v>2040</v>
      </c>
      <c r="W813" s="172"/>
      <c r="X813" s="169"/>
      <c r="Y813" s="173"/>
      <c r="Z813" s="172">
        <v>2040</v>
      </c>
      <c r="AA813" s="169" t="s">
        <v>39</v>
      </c>
      <c r="AB813" s="174"/>
    </row>
    <row r="814" spans="1:28" ht="15.75" customHeight="1" x14ac:dyDescent="0.2">
      <c r="A814" s="168"/>
      <c r="B814" s="169" t="s">
        <v>246</v>
      </c>
      <c r="C814" s="169" t="s">
        <v>1324</v>
      </c>
      <c r="D814" s="170" t="s">
        <v>1746</v>
      </c>
      <c r="E814" s="170" t="s">
        <v>2175</v>
      </c>
      <c r="F814" s="170"/>
      <c r="G814" s="170" t="s">
        <v>185</v>
      </c>
      <c r="H814" s="169" t="s">
        <v>3209</v>
      </c>
      <c r="I814" s="171" t="s">
        <v>3588</v>
      </c>
      <c r="J814" s="87" t="s">
        <v>30</v>
      </c>
      <c r="K814" s="170"/>
      <c r="L814" s="170"/>
      <c r="M814" s="169" t="s">
        <v>188</v>
      </c>
      <c r="N814" s="169" t="s">
        <v>3937</v>
      </c>
      <c r="O814" s="170" t="s">
        <v>246</v>
      </c>
      <c r="P814" s="170" t="s">
        <v>246</v>
      </c>
      <c r="Q814" s="170"/>
      <c r="R814" s="170"/>
      <c r="S814" s="176">
        <v>43251</v>
      </c>
      <c r="T814" s="170"/>
      <c r="U814" s="170"/>
      <c r="V814" s="169">
        <v>2040</v>
      </c>
      <c r="W814" s="172"/>
      <c r="X814" s="169"/>
      <c r="Y814" s="173"/>
      <c r="Z814" s="172">
        <v>2040</v>
      </c>
      <c r="AA814" s="169" t="s">
        <v>39</v>
      </c>
      <c r="AB814" s="174"/>
    </row>
    <row r="815" spans="1:28" ht="15.75" customHeight="1" x14ac:dyDescent="0.2">
      <c r="A815" s="168"/>
      <c r="B815" s="169" t="s">
        <v>246</v>
      </c>
      <c r="C815" s="169" t="s">
        <v>1325</v>
      </c>
      <c r="D815" s="170" t="s">
        <v>1746</v>
      </c>
      <c r="E815" s="170" t="s">
        <v>2176</v>
      </c>
      <c r="F815" s="170"/>
      <c r="G815" s="170" t="s">
        <v>185</v>
      </c>
      <c r="H815" s="169" t="s">
        <v>3210</v>
      </c>
      <c r="I815" s="171" t="s">
        <v>3589</v>
      </c>
      <c r="J815" s="87" t="s">
        <v>30</v>
      </c>
      <c r="K815" s="170"/>
      <c r="L815" s="170"/>
      <c r="M815" s="169" t="s">
        <v>188</v>
      </c>
      <c r="N815" s="169" t="s">
        <v>4204</v>
      </c>
      <c r="O815" s="170" t="s">
        <v>246</v>
      </c>
      <c r="P815" s="170" t="s">
        <v>246</v>
      </c>
      <c r="Q815" s="170"/>
      <c r="R815" s="170"/>
      <c r="S815" s="176">
        <v>43258</v>
      </c>
      <c r="T815" s="170"/>
      <c r="U815" s="170"/>
      <c r="V815" s="169">
        <v>2040</v>
      </c>
      <c r="W815" s="172"/>
      <c r="X815" s="169"/>
      <c r="Y815" s="173"/>
      <c r="Z815" s="172">
        <v>2040</v>
      </c>
      <c r="AA815" s="169" t="s">
        <v>39</v>
      </c>
      <c r="AB815" s="174"/>
    </row>
    <row r="816" spans="1:28" ht="15.75" customHeight="1" x14ac:dyDescent="0.2">
      <c r="A816" s="168"/>
      <c r="B816" s="169" t="s">
        <v>246</v>
      </c>
      <c r="C816" s="169" t="s">
        <v>1326</v>
      </c>
      <c r="D816" s="170" t="s">
        <v>1746</v>
      </c>
      <c r="E816" s="170" t="s">
        <v>2177</v>
      </c>
      <c r="F816" s="170"/>
      <c r="G816" s="170" t="s">
        <v>185</v>
      </c>
      <c r="H816" s="169" t="s">
        <v>3211</v>
      </c>
      <c r="I816" s="171" t="s">
        <v>3590</v>
      </c>
      <c r="J816" s="87" t="s">
        <v>30</v>
      </c>
      <c r="K816" s="170"/>
      <c r="L816" s="170"/>
      <c r="M816" s="169" t="s">
        <v>188</v>
      </c>
      <c r="N816" s="169" t="s">
        <v>4205</v>
      </c>
      <c r="O816" s="170" t="s">
        <v>246</v>
      </c>
      <c r="P816" s="170" t="s">
        <v>246</v>
      </c>
      <c r="Q816" s="170"/>
      <c r="R816" s="170"/>
      <c r="S816" s="176">
        <v>43293</v>
      </c>
      <c r="T816" s="170"/>
      <c r="U816" s="170"/>
      <c r="V816" s="169">
        <v>2040</v>
      </c>
      <c r="W816" s="172"/>
      <c r="X816" s="169"/>
      <c r="Y816" s="173"/>
      <c r="Z816" s="172">
        <v>2040</v>
      </c>
      <c r="AA816" s="169" t="s">
        <v>39</v>
      </c>
      <c r="AB816" s="174"/>
    </row>
    <row r="817" spans="1:28" ht="15.75" customHeight="1" x14ac:dyDescent="0.2">
      <c r="A817" s="168"/>
      <c r="B817" s="169" t="s">
        <v>246</v>
      </c>
      <c r="C817" s="169" t="s">
        <v>1327</v>
      </c>
      <c r="D817" s="170" t="s">
        <v>1746</v>
      </c>
      <c r="E817" s="170" t="s">
        <v>2176</v>
      </c>
      <c r="F817" s="170"/>
      <c r="G817" s="170" t="s">
        <v>185</v>
      </c>
      <c r="H817" s="169" t="s">
        <v>3212</v>
      </c>
      <c r="I817" s="171" t="s">
        <v>3589</v>
      </c>
      <c r="J817" s="87" t="s">
        <v>30</v>
      </c>
      <c r="K817" s="170"/>
      <c r="L817" s="170"/>
      <c r="M817" s="169" t="s">
        <v>188</v>
      </c>
      <c r="N817" s="169" t="s">
        <v>3672</v>
      </c>
      <c r="O817" s="170" t="s">
        <v>246</v>
      </c>
      <c r="P817" s="170" t="s">
        <v>246</v>
      </c>
      <c r="Q817" s="170"/>
      <c r="R817" s="170"/>
      <c r="S817" s="176">
        <v>43307</v>
      </c>
      <c r="T817" s="170"/>
      <c r="U817" s="170"/>
      <c r="V817" s="169">
        <v>2040</v>
      </c>
      <c r="W817" s="172"/>
      <c r="X817" s="169"/>
      <c r="Y817" s="173"/>
      <c r="Z817" s="172">
        <v>2040</v>
      </c>
      <c r="AA817" s="169" t="s">
        <v>39</v>
      </c>
      <c r="AB817" s="174"/>
    </row>
    <row r="818" spans="1:28" ht="15.75" customHeight="1" x14ac:dyDescent="0.2">
      <c r="A818" s="168"/>
      <c r="B818" s="169" t="s">
        <v>246</v>
      </c>
      <c r="C818" s="169" t="s">
        <v>1328</v>
      </c>
      <c r="D818" s="170" t="s">
        <v>1746</v>
      </c>
      <c r="E818" s="170" t="s">
        <v>2177</v>
      </c>
      <c r="F818" s="170"/>
      <c r="G818" s="170" t="s">
        <v>185</v>
      </c>
      <c r="H818" s="169" t="s">
        <v>3213</v>
      </c>
      <c r="I818" s="171" t="s">
        <v>3590</v>
      </c>
      <c r="J818" s="87" t="s">
        <v>30</v>
      </c>
      <c r="K818" s="170"/>
      <c r="L818" s="170"/>
      <c r="M818" s="169" t="s">
        <v>188</v>
      </c>
      <c r="N818" s="169" t="s">
        <v>4206</v>
      </c>
      <c r="O818" s="170" t="s">
        <v>246</v>
      </c>
      <c r="P818" s="170" t="s">
        <v>246</v>
      </c>
      <c r="Q818" s="170"/>
      <c r="R818" s="170"/>
      <c r="S818" s="176">
        <v>43307</v>
      </c>
      <c r="T818" s="170"/>
      <c r="U818" s="170"/>
      <c r="V818" s="169">
        <v>2040</v>
      </c>
      <c r="W818" s="172"/>
      <c r="X818" s="169"/>
      <c r="Y818" s="173"/>
      <c r="Z818" s="172">
        <v>2040</v>
      </c>
      <c r="AA818" s="169" t="s">
        <v>39</v>
      </c>
      <c r="AB818" s="174"/>
    </row>
    <row r="819" spans="1:28" ht="15.75" customHeight="1" x14ac:dyDescent="0.2">
      <c r="A819" s="168"/>
      <c r="B819" s="169" t="s">
        <v>246</v>
      </c>
      <c r="C819" s="169" t="s">
        <v>1329</v>
      </c>
      <c r="D819" s="170" t="s">
        <v>1746</v>
      </c>
      <c r="E819" s="170" t="s">
        <v>2177</v>
      </c>
      <c r="F819" s="170"/>
      <c r="G819" s="170" t="s">
        <v>185</v>
      </c>
      <c r="H819" s="169" t="s">
        <v>3214</v>
      </c>
      <c r="I819" s="171" t="s">
        <v>3604</v>
      </c>
      <c r="J819" s="87" t="s">
        <v>30</v>
      </c>
      <c r="K819" s="170"/>
      <c r="L819" s="170"/>
      <c r="M819" s="169" t="s">
        <v>188</v>
      </c>
      <c r="N819" s="169" t="s">
        <v>3671</v>
      </c>
      <c r="O819" s="170" t="s">
        <v>246</v>
      </c>
      <c r="P819" s="170" t="s">
        <v>246</v>
      </c>
      <c r="Q819" s="170"/>
      <c r="R819" s="170"/>
      <c r="S819" s="176">
        <v>43325</v>
      </c>
      <c r="T819" s="170"/>
      <c r="U819" s="170"/>
      <c r="V819" s="169">
        <v>2040</v>
      </c>
      <c r="W819" s="172"/>
      <c r="X819" s="169"/>
      <c r="Y819" s="173"/>
      <c r="Z819" s="172">
        <v>2040</v>
      </c>
      <c r="AA819" s="169" t="s">
        <v>39</v>
      </c>
      <c r="AB819" s="174"/>
    </row>
    <row r="820" spans="1:28" ht="15.75" customHeight="1" x14ac:dyDescent="0.2">
      <c r="A820" s="168"/>
      <c r="B820" s="169" t="s">
        <v>246</v>
      </c>
      <c r="C820" s="169" t="s">
        <v>1330</v>
      </c>
      <c r="D820" s="170" t="s">
        <v>1746</v>
      </c>
      <c r="E820" s="170" t="s">
        <v>2178</v>
      </c>
      <c r="F820" s="170"/>
      <c r="G820" s="170" t="s">
        <v>185</v>
      </c>
      <c r="H820" s="169" t="s">
        <v>3215</v>
      </c>
      <c r="I820" s="171" t="s">
        <v>3589</v>
      </c>
      <c r="J820" s="87" t="s">
        <v>30</v>
      </c>
      <c r="K820" s="170"/>
      <c r="L820" s="170"/>
      <c r="M820" s="169" t="s">
        <v>188</v>
      </c>
      <c r="N820" s="169" t="s">
        <v>3671</v>
      </c>
      <c r="O820" s="170" t="s">
        <v>246</v>
      </c>
      <c r="P820" s="170" t="s">
        <v>246</v>
      </c>
      <c r="Q820" s="170"/>
      <c r="R820" s="170"/>
      <c r="S820" s="176">
        <v>43325</v>
      </c>
      <c r="T820" s="170"/>
      <c r="U820" s="170"/>
      <c r="V820" s="169">
        <v>2040</v>
      </c>
      <c r="W820" s="172"/>
      <c r="X820" s="169"/>
      <c r="Y820" s="173"/>
      <c r="Z820" s="172">
        <v>2040</v>
      </c>
      <c r="AA820" s="169" t="s">
        <v>39</v>
      </c>
      <c r="AB820" s="174"/>
    </row>
    <row r="821" spans="1:28" ht="15.75" customHeight="1" x14ac:dyDescent="0.2">
      <c r="A821" s="168"/>
      <c r="B821" s="169" t="s">
        <v>246</v>
      </c>
      <c r="C821" s="169" t="s">
        <v>1331</v>
      </c>
      <c r="D821" s="170" t="s">
        <v>1746</v>
      </c>
      <c r="E821" s="170" t="s">
        <v>2178</v>
      </c>
      <c r="F821" s="170"/>
      <c r="G821" s="170" t="s">
        <v>185</v>
      </c>
      <c r="H821" s="169" t="s">
        <v>3216</v>
      </c>
      <c r="I821" s="171" t="s">
        <v>3590</v>
      </c>
      <c r="J821" s="87" t="s">
        <v>30</v>
      </c>
      <c r="K821" s="170"/>
      <c r="L821" s="170"/>
      <c r="M821" s="169" t="s">
        <v>188</v>
      </c>
      <c r="N821" s="169" t="s">
        <v>3895</v>
      </c>
      <c r="O821" s="170" t="s">
        <v>246</v>
      </c>
      <c r="P821" s="170" t="s">
        <v>246</v>
      </c>
      <c r="Q821" s="170"/>
      <c r="R821" s="170"/>
      <c r="S821" s="176">
        <v>43325</v>
      </c>
      <c r="T821" s="170"/>
      <c r="U821" s="170"/>
      <c r="V821" s="169">
        <v>2040</v>
      </c>
      <c r="W821" s="172"/>
      <c r="X821" s="169"/>
      <c r="Y821" s="173"/>
      <c r="Z821" s="172">
        <v>2040</v>
      </c>
      <c r="AA821" s="169" t="s">
        <v>39</v>
      </c>
      <c r="AB821" s="174"/>
    </row>
    <row r="822" spans="1:28" ht="15.75" customHeight="1" x14ac:dyDescent="0.2">
      <c r="A822" s="168"/>
      <c r="B822" s="169" t="s">
        <v>246</v>
      </c>
      <c r="C822" s="169" t="s">
        <v>1332</v>
      </c>
      <c r="D822" s="170" t="s">
        <v>1746</v>
      </c>
      <c r="E822" s="170" t="s">
        <v>2175</v>
      </c>
      <c r="F822" s="170"/>
      <c r="G822" s="170" t="s">
        <v>185</v>
      </c>
      <c r="H822" s="169" t="s">
        <v>3217</v>
      </c>
      <c r="I822" s="171" t="s">
        <v>3580</v>
      </c>
      <c r="J822" s="87" t="s">
        <v>30</v>
      </c>
      <c r="K822" s="170"/>
      <c r="L822" s="170"/>
      <c r="M822" s="169" t="s">
        <v>188</v>
      </c>
      <c r="N822" s="169" t="s">
        <v>4207</v>
      </c>
      <c r="O822" s="170" t="s">
        <v>246</v>
      </c>
      <c r="P822" s="170" t="s">
        <v>246</v>
      </c>
      <c r="Q822" s="170"/>
      <c r="R822" s="170"/>
      <c r="S822" s="176">
        <v>43356</v>
      </c>
      <c r="T822" s="170"/>
      <c r="U822" s="170"/>
      <c r="V822" s="169">
        <v>2040</v>
      </c>
      <c r="W822" s="172"/>
      <c r="X822" s="169"/>
      <c r="Y822" s="173"/>
      <c r="Z822" s="172">
        <v>2040</v>
      </c>
      <c r="AA822" s="169" t="s">
        <v>39</v>
      </c>
      <c r="AB822" s="174"/>
    </row>
    <row r="823" spans="1:28" ht="15.75" customHeight="1" x14ac:dyDescent="0.2">
      <c r="A823" s="168"/>
      <c r="B823" s="169" t="s">
        <v>246</v>
      </c>
      <c r="C823" s="169" t="s">
        <v>1333</v>
      </c>
      <c r="D823" s="170" t="s">
        <v>1746</v>
      </c>
      <c r="E823" s="170" t="s">
        <v>2175</v>
      </c>
      <c r="F823" s="170"/>
      <c r="G823" s="170" t="s">
        <v>185</v>
      </c>
      <c r="H823" s="169" t="s">
        <v>3218</v>
      </c>
      <c r="I823" s="171" t="s">
        <v>3592</v>
      </c>
      <c r="J823" s="87" t="s">
        <v>30</v>
      </c>
      <c r="K823" s="170"/>
      <c r="L823" s="170"/>
      <c r="M823" s="169" t="s">
        <v>188</v>
      </c>
      <c r="N823" s="169" t="s">
        <v>4208</v>
      </c>
      <c r="O823" s="170" t="s">
        <v>246</v>
      </c>
      <c r="P823" s="170" t="s">
        <v>246</v>
      </c>
      <c r="Q823" s="170"/>
      <c r="R823" s="170"/>
      <c r="S823" s="176">
        <v>43405</v>
      </c>
      <c r="T823" s="170"/>
      <c r="U823" s="170"/>
      <c r="V823" s="169">
        <v>2040</v>
      </c>
      <c r="W823" s="172"/>
      <c r="X823" s="169"/>
      <c r="Y823" s="173"/>
      <c r="Z823" s="172">
        <v>2040</v>
      </c>
      <c r="AA823" s="169" t="s">
        <v>39</v>
      </c>
      <c r="AB823" s="174"/>
    </row>
    <row r="824" spans="1:28" ht="15.75" customHeight="1" x14ac:dyDescent="0.2">
      <c r="A824" s="168"/>
      <c r="B824" s="169" t="s">
        <v>246</v>
      </c>
      <c r="C824" s="169" t="s">
        <v>1334</v>
      </c>
      <c r="D824" s="170" t="s">
        <v>1746</v>
      </c>
      <c r="E824" s="170" t="s">
        <v>2177</v>
      </c>
      <c r="F824" s="170"/>
      <c r="G824" s="170" t="s">
        <v>185</v>
      </c>
      <c r="H824" s="169" t="s">
        <v>3219</v>
      </c>
      <c r="I824" s="171" t="s">
        <v>3594</v>
      </c>
      <c r="J824" s="87" t="s">
        <v>30</v>
      </c>
      <c r="K824" s="170"/>
      <c r="L824" s="170"/>
      <c r="M824" s="169" t="s">
        <v>188</v>
      </c>
      <c r="N824" s="169" t="s">
        <v>3672</v>
      </c>
      <c r="O824" s="170" t="s">
        <v>246</v>
      </c>
      <c r="P824" s="170" t="s">
        <v>246</v>
      </c>
      <c r="Q824" s="170"/>
      <c r="R824" s="170"/>
      <c r="S824" s="176">
        <v>43419</v>
      </c>
      <c r="T824" s="170"/>
      <c r="U824" s="170"/>
      <c r="V824" s="169">
        <v>2040</v>
      </c>
      <c r="W824" s="172"/>
      <c r="X824" s="169"/>
      <c r="Y824" s="173"/>
      <c r="Z824" s="172">
        <v>2040</v>
      </c>
      <c r="AA824" s="169" t="s">
        <v>39</v>
      </c>
      <c r="AB824" s="174"/>
    </row>
    <row r="825" spans="1:28" ht="15.75" customHeight="1" x14ac:dyDescent="0.2">
      <c r="A825" s="168"/>
      <c r="B825" s="169" t="s">
        <v>246</v>
      </c>
      <c r="C825" s="169" t="s">
        <v>1335</v>
      </c>
      <c r="D825" s="170" t="s">
        <v>1746</v>
      </c>
      <c r="E825" s="170" t="s">
        <v>2177</v>
      </c>
      <c r="F825" s="170"/>
      <c r="G825" s="170" t="s">
        <v>185</v>
      </c>
      <c r="H825" s="169" t="s">
        <v>3220</v>
      </c>
      <c r="I825" s="171" t="s">
        <v>246</v>
      </c>
      <c r="J825" s="87" t="s">
        <v>30</v>
      </c>
      <c r="K825" s="170"/>
      <c r="L825" s="170"/>
      <c r="M825" s="169" t="s">
        <v>188</v>
      </c>
      <c r="N825" s="169" t="s">
        <v>3670</v>
      </c>
      <c r="O825" s="170" t="s">
        <v>246</v>
      </c>
      <c r="P825" s="170" t="s">
        <v>246</v>
      </c>
      <c r="Q825" s="170"/>
      <c r="R825" s="170"/>
      <c r="S825" s="176">
        <v>43482</v>
      </c>
      <c r="T825" s="170"/>
      <c r="U825" s="170"/>
      <c r="V825" s="169">
        <v>2040</v>
      </c>
      <c r="W825" s="172"/>
      <c r="X825" s="169"/>
      <c r="Y825" s="173"/>
      <c r="Z825" s="172">
        <v>2040</v>
      </c>
      <c r="AA825" s="169" t="s">
        <v>246</v>
      </c>
      <c r="AB825" s="174"/>
    </row>
    <row r="826" spans="1:28" ht="15.75" customHeight="1" x14ac:dyDescent="0.2">
      <c r="A826" s="168"/>
      <c r="B826" s="169" t="s">
        <v>246</v>
      </c>
      <c r="C826" s="169" t="s">
        <v>246</v>
      </c>
      <c r="D826" s="170" t="s">
        <v>1746</v>
      </c>
      <c r="E826" s="170" t="s">
        <v>2177</v>
      </c>
      <c r="F826" s="170"/>
      <c r="G826" s="170" t="s">
        <v>185</v>
      </c>
      <c r="H826" s="169" t="s">
        <v>3221</v>
      </c>
      <c r="I826" s="171" t="s">
        <v>246</v>
      </c>
      <c r="J826" s="87" t="s">
        <v>30</v>
      </c>
      <c r="K826" s="170"/>
      <c r="L826" s="170"/>
      <c r="M826" s="169" t="s">
        <v>184</v>
      </c>
      <c r="N826" s="169" t="s">
        <v>3657</v>
      </c>
      <c r="O826" s="170" t="s">
        <v>246</v>
      </c>
      <c r="P826" s="170" t="s">
        <v>246</v>
      </c>
      <c r="Q826" s="170"/>
      <c r="R826" s="170"/>
      <c r="S826" s="176">
        <v>43486</v>
      </c>
      <c r="T826" s="170"/>
      <c r="U826" s="170"/>
      <c r="V826" s="169">
        <v>2040</v>
      </c>
      <c r="W826" s="172"/>
      <c r="X826" s="169"/>
      <c r="Y826" s="173"/>
      <c r="Z826" s="172">
        <v>2040</v>
      </c>
      <c r="AA826" s="169" t="s">
        <v>246</v>
      </c>
      <c r="AB826" s="174"/>
    </row>
    <row r="827" spans="1:28" ht="15.75" customHeight="1" x14ac:dyDescent="0.2">
      <c r="A827" s="168"/>
      <c r="B827" s="169" t="s">
        <v>246</v>
      </c>
      <c r="C827" s="169" t="s">
        <v>1336</v>
      </c>
      <c r="D827" s="170" t="s">
        <v>1746</v>
      </c>
      <c r="E827" s="170" t="s">
        <v>2178</v>
      </c>
      <c r="F827" s="170"/>
      <c r="G827" s="170" t="s">
        <v>185</v>
      </c>
      <c r="H827" s="169" t="s">
        <v>3222</v>
      </c>
      <c r="I827" s="171" t="s">
        <v>246</v>
      </c>
      <c r="J827" s="87" t="s">
        <v>30</v>
      </c>
      <c r="K827" s="170"/>
      <c r="L827" s="170"/>
      <c r="M827" s="169" t="s">
        <v>188</v>
      </c>
      <c r="N827" s="169" t="s">
        <v>4209</v>
      </c>
      <c r="O827" s="170" t="s">
        <v>246</v>
      </c>
      <c r="P827" s="170" t="s">
        <v>246</v>
      </c>
      <c r="Q827" s="170"/>
      <c r="R827" s="170"/>
      <c r="S827" s="176">
        <v>43524</v>
      </c>
      <c r="T827" s="170"/>
      <c r="U827" s="170"/>
      <c r="V827" s="169">
        <v>2040</v>
      </c>
      <c r="W827" s="172"/>
      <c r="X827" s="169"/>
      <c r="Y827" s="173"/>
      <c r="Z827" s="172">
        <v>2040</v>
      </c>
      <c r="AA827" s="169" t="s">
        <v>246</v>
      </c>
      <c r="AB827" s="174"/>
    </row>
    <row r="828" spans="1:28" ht="15.75" customHeight="1" x14ac:dyDescent="0.2">
      <c r="A828" s="168"/>
      <c r="B828" s="169" t="s">
        <v>484</v>
      </c>
      <c r="C828" s="169" t="s">
        <v>1337</v>
      </c>
      <c r="D828" s="170" t="s">
        <v>1747</v>
      </c>
      <c r="E828" s="170" t="s">
        <v>2179</v>
      </c>
      <c r="F828" s="170"/>
      <c r="G828" s="170" t="s">
        <v>185</v>
      </c>
      <c r="H828" s="169" t="s">
        <v>3223</v>
      </c>
      <c r="I828" s="171" t="s">
        <v>3600</v>
      </c>
      <c r="J828" s="87" t="s">
        <v>30</v>
      </c>
      <c r="K828" s="170"/>
      <c r="L828" s="170"/>
      <c r="M828" s="169" t="s">
        <v>188</v>
      </c>
      <c r="N828" s="169" t="s">
        <v>4210</v>
      </c>
      <c r="O828" s="170" t="s">
        <v>37</v>
      </c>
      <c r="P828" s="170" t="s">
        <v>4492</v>
      </c>
      <c r="Q828" s="170"/>
      <c r="R828" s="170"/>
      <c r="S828" s="176">
        <v>43201</v>
      </c>
      <c r="T828" s="170"/>
      <c r="U828" s="170"/>
      <c r="V828" s="169">
        <v>1074.49</v>
      </c>
      <c r="W828" s="172"/>
      <c r="X828" s="169" t="s">
        <v>154</v>
      </c>
      <c r="Y828" s="173">
        <v>0</v>
      </c>
      <c r="Z828" s="172">
        <v>1074.49</v>
      </c>
      <c r="AA828" s="169" t="s">
        <v>39</v>
      </c>
      <c r="AB828" s="174"/>
    </row>
    <row r="829" spans="1:28" ht="15.75" customHeight="1" x14ac:dyDescent="0.2">
      <c r="A829" s="168"/>
      <c r="B829" s="169" t="s">
        <v>246</v>
      </c>
      <c r="C829" s="169" t="s">
        <v>1338</v>
      </c>
      <c r="D829" s="170" t="s">
        <v>1747</v>
      </c>
      <c r="E829" s="170" t="s">
        <v>2180</v>
      </c>
      <c r="F829" s="170"/>
      <c r="G829" s="170" t="s">
        <v>185</v>
      </c>
      <c r="H829" s="169" t="s">
        <v>3224</v>
      </c>
      <c r="I829" s="171" t="s">
        <v>3584</v>
      </c>
      <c r="J829" s="87" t="s">
        <v>30</v>
      </c>
      <c r="K829" s="170"/>
      <c r="L829" s="170"/>
      <c r="M829" s="169" t="s">
        <v>188</v>
      </c>
      <c r="N829" s="169" t="s">
        <v>4211</v>
      </c>
      <c r="O829" s="170" t="s">
        <v>246</v>
      </c>
      <c r="P829" s="170" t="s">
        <v>246</v>
      </c>
      <c r="Q829" s="170"/>
      <c r="R829" s="170"/>
      <c r="S829" s="176">
        <v>43202</v>
      </c>
      <c r="T829" s="170"/>
      <c r="U829" s="170"/>
      <c r="V829" s="169">
        <v>1632</v>
      </c>
      <c r="W829" s="172"/>
      <c r="X829" s="169"/>
      <c r="Y829" s="173"/>
      <c r="Z829" s="172">
        <v>1632</v>
      </c>
      <c r="AA829" s="169" t="s">
        <v>39</v>
      </c>
      <c r="AB829" s="174"/>
    </row>
    <row r="830" spans="1:28" ht="15.75" customHeight="1" x14ac:dyDescent="0.2">
      <c r="A830" s="168"/>
      <c r="B830" s="169" t="s">
        <v>246</v>
      </c>
      <c r="C830" s="169" t="s">
        <v>1339</v>
      </c>
      <c r="D830" s="170" t="s">
        <v>1747</v>
      </c>
      <c r="E830" s="170" t="s">
        <v>2181</v>
      </c>
      <c r="F830" s="170"/>
      <c r="G830" s="170" t="s">
        <v>185</v>
      </c>
      <c r="H830" s="169" t="s">
        <v>3225</v>
      </c>
      <c r="I830" s="171" t="s">
        <v>246</v>
      </c>
      <c r="J830" s="87" t="s">
        <v>30</v>
      </c>
      <c r="K830" s="170"/>
      <c r="L830" s="170"/>
      <c r="M830" s="169" t="s">
        <v>188</v>
      </c>
      <c r="N830" s="169" t="s">
        <v>4212</v>
      </c>
      <c r="O830" s="170" t="s">
        <v>246</v>
      </c>
      <c r="P830" s="170" t="s">
        <v>246</v>
      </c>
      <c r="Q830" s="170"/>
      <c r="R830" s="170"/>
      <c r="S830" s="176">
        <v>43203</v>
      </c>
      <c r="T830" s="170"/>
      <c r="U830" s="170"/>
      <c r="V830" s="169">
        <v>1074.49</v>
      </c>
      <c r="W830" s="172"/>
      <c r="X830" s="169" t="s">
        <v>154</v>
      </c>
      <c r="Y830" s="173"/>
      <c r="Z830" s="172">
        <v>1074.49</v>
      </c>
      <c r="AA830" s="169" t="s">
        <v>246</v>
      </c>
      <c r="AB830" s="174"/>
    </row>
    <row r="831" spans="1:28" ht="15.75" customHeight="1" x14ac:dyDescent="0.2">
      <c r="A831" s="168"/>
      <c r="B831" s="169" t="s">
        <v>246</v>
      </c>
      <c r="C831" s="169" t="s">
        <v>1340</v>
      </c>
      <c r="D831" s="170" t="s">
        <v>1747</v>
      </c>
      <c r="E831" s="170" t="s">
        <v>2182</v>
      </c>
      <c r="F831" s="170"/>
      <c r="G831" s="170" t="s">
        <v>185</v>
      </c>
      <c r="H831" s="169" t="s">
        <v>3226</v>
      </c>
      <c r="I831" s="171" t="s">
        <v>3584</v>
      </c>
      <c r="J831" s="87" t="s">
        <v>30</v>
      </c>
      <c r="K831" s="170"/>
      <c r="L831" s="170"/>
      <c r="M831" s="169" t="s">
        <v>188</v>
      </c>
      <c r="N831" s="169" t="s">
        <v>4213</v>
      </c>
      <c r="O831" s="170" t="s">
        <v>246</v>
      </c>
      <c r="P831" s="170" t="s">
        <v>246</v>
      </c>
      <c r="Q831" s="170"/>
      <c r="R831" s="170"/>
      <c r="S831" s="176">
        <v>43213</v>
      </c>
      <c r="T831" s="170"/>
      <c r="U831" s="170"/>
      <c r="V831" s="169">
        <v>1074.49</v>
      </c>
      <c r="W831" s="172"/>
      <c r="X831" s="169" t="s">
        <v>154</v>
      </c>
      <c r="Y831" s="173"/>
      <c r="Z831" s="172">
        <v>1074.49</v>
      </c>
      <c r="AA831" s="169" t="s">
        <v>39</v>
      </c>
      <c r="AB831" s="174"/>
    </row>
    <row r="832" spans="1:28" ht="15.75" customHeight="1" x14ac:dyDescent="0.2">
      <c r="A832" s="168"/>
      <c r="B832" s="169" t="s">
        <v>246</v>
      </c>
      <c r="C832" s="169" t="s">
        <v>1341</v>
      </c>
      <c r="D832" s="170" t="s">
        <v>1747</v>
      </c>
      <c r="E832" s="170" t="s">
        <v>2183</v>
      </c>
      <c r="F832" s="170"/>
      <c r="G832" s="170" t="s">
        <v>185</v>
      </c>
      <c r="H832" s="169" t="s">
        <v>3227</v>
      </c>
      <c r="I832" s="171" t="s">
        <v>3602</v>
      </c>
      <c r="J832" s="87" t="s">
        <v>30</v>
      </c>
      <c r="K832" s="170"/>
      <c r="L832" s="170"/>
      <c r="M832" s="169" t="s">
        <v>188</v>
      </c>
      <c r="N832" s="169" t="s">
        <v>3656</v>
      </c>
      <c r="O832" s="170" t="s">
        <v>246</v>
      </c>
      <c r="P832" s="170" t="s">
        <v>246</v>
      </c>
      <c r="Q832" s="170"/>
      <c r="R832" s="170"/>
      <c r="S832" s="176">
        <v>43213</v>
      </c>
      <c r="T832" s="170"/>
      <c r="U832" s="170"/>
      <c r="V832" s="169">
        <v>1074.49</v>
      </c>
      <c r="W832" s="172"/>
      <c r="X832" s="169" t="s">
        <v>154</v>
      </c>
      <c r="Y832" s="173"/>
      <c r="Z832" s="172">
        <v>1074.49</v>
      </c>
      <c r="AA832" s="169" t="s">
        <v>39</v>
      </c>
      <c r="AB832" s="174"/>
    </row>
    <row r="833" spans="1:28" ht="15.75" customHeight="1" x14ac:dyDescent="0.2">
      <c r="A833" s="168"/>
      <c r="B833" s="169" t="s">
        <v>246</v>
      </c>
      <c r="C833" s="169" t="s">
        <v>1342</v>
      </c>
      <c r="D833" s="170" t="s">
        <v>1747</v>
      </c>
      <c r="E833" s="170" t="s">
        <v>2184</v>
      </c>
      <c r="F833" s="170"/>
      <c r="G833" s="170" t="s">
        <v>185</v>
      </c>
      <c r="H833" s="169" t="s">
        <v>3228</v>
      </c>
      <c r="I833" s="171" t="s">
        <v>3584</v>
      </c>
      <c r="J833" s="87" t="s">
        <v>30</v>
      </c>
      <c r="K833" s="170"/>
      <c r="L833" s="170"/>
      <c r="M833" s="169" t="s">
        <v>188</v>
      </c>
      <c r="N833" s="169" t="s">
        <v>4103</v>
      </c>
      <c r="O833" s="170" t="s">
        <v>246</v>
      </c>
      <c r="P833" s="170" t="s">
        <v>246</v>
      </c>
      <c r="Q833" s="170"/>
      <c r="R833" s="170"/>
      <c r="S833" s="176">
        <v>43216</v>
      </c>
      <c r="T833" s="170"/>
      <c r="U833" s="170"/>
      <c r="V833" s="169">
        <v>1074.49</v>
      </c>
      <c r="W833" s="172"/>
      <c r="X833" s="169" t="s">
        <v>154</v>
      </c>
      <c r="Y833" s="173"/>
      <c r="Z833" s="172">
        <v>1074.49</v>
      </c>
      <c r="AA833" s="169" t="s">
        <v>39</v>
      </c>
      <c r="AB833" s="174"/>
    </row>
    <row r="834" spans="1:28" ht="15.75" customHeight="1" x14ac:dyDescent="0.2">
      <c r="A834" s="168"/>
      <c r="B834" s="169" t="s">
        <v>246</v>
      </c>
      <c r="C834" s="169" t="s">
        <v>1343</v>
      </c>
      <c r="D834" s="170" t="s">
        <v>1747</v>
      </c>
      <c r="E834" s="170" t="s">
        <v>2180</v>
      </c>
      <c r="F834" s="170"/>
      <c r="G834" s="170" t="s">
        <v>185</v>
      </c>
      <c r="H834" s="169" t="s">
        <v>3229</v>
      </c>
      <c r="I834" s="171" t="s">
        <v>3602</v>
      </c>
      <c r="J834" s="87" t="s">
        <v>30</v>
      </c>
      <c r="K834" s="170"/>
      <c r="L834" s="170"/>
      <c r="M834" s="169" t="s">
        <v>188</v>
      </c>
      <c r="N834" s="169" t="s">
        <v>4214</v>
      </c>
      <c r="O834" s="170" t="s">
        <v>246</v>
      </c>
      <c r="P834" s="170" t="s">
        <v>246</v>
      </c>
      <c r="Q834" s="170"/>
      <c r="R834" s="170"/>
      <c r="S834" s="176">
        <v>43230</v>
      </c>
      <c r="T834" s="170"/>
      <c r="U834" s="170"/>
      <c r="V834" s="169">
        <v>1074.49</v>
      </c>
      <c r="W834" s="172"/>
      <c r="X834" s="169" t="s">
        <v>154</v>
      </c>
      <c r="Y834" s="173"/>
      <c r="Z834" s="172">
        <v>1074.49</v>
      </c>
      <c r="AA834" s="169" t="s">
        <v>39</v>
      </c>
      <c r="AB834" s="174"/>
    </row>
    <row r="835" spans="1:28" ht="15.75" customHeight="1" x14ac:dyDescent="0.2">
      <c r="A835" s="168"/>
      <c r="B835" s="169" t="s">
        <v>485</v>
      </c>
      <c r="C835" s="169" t="s">
        <v>1344</v>
      </c>
      <c r="D835" s="170" t="s">
        <v>1747</v>
      </c>
      <c r="E835" s="170" t="s">
        <v>2185</v>
      </c>
      <c r="F835" s="170"/>
      <c r="G835" s="170" t="s">
        <v>185</v>
      </c>
      <c r="H835" s="169" t="s">
        <v>3230</v>
      </c>
      <c r="I835" s="171" t="s">
        <v>3587</v>
      </c>
      <c r="J835" s="87" t="s">
        <v>30</v>
      </c>
      <c r="K835" s="170"/>
      <c r="L835" s="170"/>
      <c r="M835" s="169" t="s">
        <v>3633</v>
      </c>
      <c r="N835" s="169" t="s">
        <v>4215</v>
      </c>
      <c r="O835" s="170" t="s">
        <v>246</v>
      </c>
      <c r="P835" s="170" t="s">
        <v>246</v>
      </c>
      <c r="Q835" s="170"/>
      <c r="R835" s="170"/>
      <c r="S835" s="176">
        <v>43237</v>
      </c>
      <c r="T835" s="170"/>
      <c r="U835" s="170"/>
      <c r="V835" s="169">
        <v>1074.49</v>
      </c>
      <c r="W835" s="172"/>
      <c r="X835" s="169" t="s">
        <v>154</v>
      </c>
      <c r="Y835" s="173"/>
      <c r="Z835" s="172">
        <v>1074.49</v>
      </c>
      <c r="AA835" s="169" t="s">
        <v>39</v>
      </c>
      <c r="AB835" s="174"/>
    </row>
    <row r="836" spans="1:28" ht="15.75" customHeight="1" x14ac:dyDescent="0.2">
      <c r="A836" s="168"/>
      <c r="B836" s="169" t="s">
        <v>246</v>
      </c>
      <c r="C836" s="169" t="s">
        <v>1345</v>
      </c>
      <c r="D836" s="170" t="s">
        <v>1747</v>
      </c>
      <c r="E836" s="170" t="s">
        <v>2180</v>
      </c>
      <c r="F836" s="170"/>
      <c r="G836" s="170" t="s">
        <v>185</v>
      </c>
      <c r="H836" s="169" t="s">
        <v>3231</v>
      </c>
      <c r="I836" s="171" t="s">
        <v>3587</v>
      </c>
      <c r="J836" s="87" t="s">
        <v>30</v>
      </c>
      <c r="K836" s="170"/>
      <c r="L836" s="170"/>
      <c r="M836" s="169" t="s">
        <v>188</v>
      </c>
      <c r="N836" s="169" t="s">
        <v>4216</v>
      </c>
      <c r="O836" s="170" t="s">
        <v>246</v>
      </c>
      <c r="P836" s="170" t="s">
        <v>246</v>
      </c>
      <c r="Q836" s="170"/>
      <c r="R836" s="170"/>
      <c r="S836" s="176">
        <v>43241</v>
      </c>
      <c r="T836" s="170"/>
      <c r="U836" s="170"/>
      <c r="V836" s="169">
        <v>1074.49</v>
      </c>
      <c r="W836" s="172"/>
      <c r="X836" s="169" t="s">
        <v>154</v>
      </c>
      <c r="Y836" s="173"/>
      <c r="Z836" s="172">
        <v>1074.49</v>
      </c>
      <c r="AA836" s="169" t="s">
        <v>39</v>
      </c>
      <c r="AB836" s="174"/>
    </row>
    <row r="837" spans="1:28" ht="15.75" customHeight="1" x14ac:dyDescent="0.2">
      <c r="A837" s="168"/>
      <c r="B837" s="169" t="s">
        <v>246</v>
      </c>
      <c r="C837" s="169" t="s">
        <v>1346</v>
      </c>
      <c r="D837" s="170" t="s">
        <v>1747</v>
      </c>
      <c r="E837" s="170" t="s">
        <v>2180</v>
      </c>
      <c r="F837" s="170"/>
      <c r="G837" s="170" t="s">
        <v>185</v>
      </c>
      <c r="H837" s="169" t="s">
        <v>3232</v>
      </c>
      <c r="I837" s="171" t="s">
        <v>3587</v>
      </c>
      <c r="J837" s="87" t="s">
        <v>30</v>
      </c>
      <c r="K837" s="170"/>
      <c r="L837" s="170"/>
      <c r="M837" s="169" t="s">
        <v>188</v>
      </c>
      <c r="N837" s="169" t="s">
        <v>4217</v>
      </c>
      <c r="O837" s="170" t="s">
        <v>246</v>
      </c>
      <c r="P837" s="170" t="s">
        <v>246</v>
      </c>
      <c r="Q837" s="170"/>
      <c r="R837" s="170"/>
      <c r="S837" s="176">
        <v>43245</v>
      </c>
      <c r="T837" s="170"/>
      <c r="U837" s="170"/>
      <c r="V837" s="169">
        <v>1074.49</v>
      </c>
      <c r="W837" s="172"/>
      <c r="X837" s="169" t="s">
        <v>154</v>
      </c>
      <c r="Y837" s="173"/>
      <c r="Z837" s="172">
        <v>1074.49</v>
      </c>
      <c r="AA837" s="169" t="s">
        <v>39</v>
      </c>
      <c r="AB837" s="174"/>
    </row>
    <row r="838" spans="1:28" ht="15.75" customHeight="1" x14ac:dyDescent="0.2">
      <c r="A838" s="168"/>
      <c r="B838" s="169" t="s">
        <v>246</v>
      </c>
      <c r="C838" s="169" t="s">
        <v>1347</v>
      </c>
      <c r="D838" s="170" t="s">
        <v>1747</v>
      </c>
      <c r="E838" s="170" t="s">
        <v>2185</v>
      </c>
      <c r="F838" s="170"/>
      <c r="G838" s="170" t="s">
        <v>185</v>
      </c>
      <c r="H838" s="169" t="s">
        <v>3233</v>
      </c>
      <c r="I838" s="171" t="s">
        <v>3588</v>
      </c>
      <c r="J838" s="87" t="s">
        <v>30</v>
      </c>
      <c r="K838" s="170"/>
      <c r="L838" s="170"/>
      <c r="M838" s="169" t="s">
        <v>188</v>
      </c>
      <c r="N838" s="169" t="s">
        <v>4218</v>
      </c>
      <c r="O838" s="170" t="s">
        <v>246</v>
      </c>
      <c r="P838" s="170" t="s">
        <v>246</v>
      </c>
      <c r="Q838" s="170"/>
      <c r="R838" s="170"/>
      <c r="S838" s="176">
        <v>43256</v>
      </c>
      <c r="T838" s="170"/>
      <c r="U838" s="170"/>
      <c r="V838" s="169">
        <v>1074.49</v>
      </c>
      <c r="W838" s="172"/>
      <c r="X838" s="169" t="s">
        <v>154</v>
      </c>
      <c r="Y838" s="173"/>
      <c r="Z838" s="172">
        <v>1074.49</v>
      </c>
      <c r="AA838" s="169" t="s">
        <v>39</v>
      </c>
      <c r="AB838" s="174"/>
    </row>
    <row r="839" spans="1:28" ht="15.75" customHeight="1" x14ac:dyDescent="0.2">
      <c r="A839" s="168"/>
      <c r="B839" s="169" t="s">
        <v>246</v>
      </c>
      <c r="C839" s="169" t="s">
        <v>1348</v>
      </c>
      <c r="D839" s="170" t="s">
        <v>1747</v>
      </c>
      <c r="E839" s="170" t="s">
        <v>2186</v>
      </c>
      <c r="F839" s="170"/>
      <c r="G839" s="170" t="s">
        <v>185</v>
      </c>
      <c r="H839" s="169" t="s">
        <v>3234</v>
      </c>
      <c r="I839" s="171" t="s">
        <v>3588</v>
      </c>
      <c r="J839" s="87" t="s">
        <v>30</v>
      </c>
      <c r="K839" s="170"/>
      <c r="L839" s="170"/>
      <c r="M839" s="169" t="s">
        <v>188</v>
      </c>
      <c r="N839" s="169" t="s">
        <v>4219</v>
      </c>
      <c r="O839" s="170" t="s">
        <v>246</v>
      </c>
      <c r="P839" s="170" t="s">
        <v>246</v>
      </c>
      <c r="Q839" s="170"/>
      <c r="R839" s="170"/>
      <c r="S839" s="176">
        <v>43259</v>
      </c>
      <c r="T839" s="170"/>
      <c r="U839" s="170"/>
      <c r="V839" s="169">
        <v>1074.49</v>
      </c>
      <c r="W839" s="172"/>
      <c r="X839" s="169" t="s">
        <v>154</v>
      </c>
      <c r="Y839" s="173"/>
      <c r="Z839" s="172">
        <v>1074.49</v>
      </c>
      <c r="AA839" s="169" t="s">
        <v>39</v>
      </c>
      <c r="AB839" s="174"/>
    </row>
    <row r="840" spans="1:28" ht="15.75" customHeight="1" x14ac:dyDescent="0.2">
      <c r="A840" s="168"/>
      <c r="B840" s="169" t="s">
        <v>246</v>
      </c>
      <c r="C840" s="169" t="s">
        <v>1349</v>
      </c>
      <c r="D840" s="170" t="s">
        <v>1747</v>
      </c>
      <c r="E840" s="170" t="s">
        <v>2186</v>
      </c>
      <c r="F840" s="170"/>
      <c r="G840" s="170" t="s">
        <v>185</v>
      </c>
      <c r="H840" s="169" t="s">
        <v>3235</v>
      </c>
      <c r="I840" s="171" t="s">
        <v>3588</v>
      </c>
      <c r="J840" s="87" t="s">
        <v>30</v>
      </c>
      <c r="K840" s="170"/>
      <c r="L840" s="170"/>
      <c r="M840" s="169" t="s">
        <v>188</v>
      </c>
      <c r="N840" s="169" t="s">
        <v>4220</v>
      </c>
      <c r="O840" s="170" t="s">
        <v>246</v>
      </c>
      <c r="P840" s="170" t="s">
        <v>246</v>
      </c>
      <c r="Q840" s="170"/>
      <c r="R840" s="170"/>
      <c r="S840" s="176">
        <v>43263</v>
      </c>
      <c r="T840" s="170"/>
      <c r="U840" s="170"/>
      <c r="V840" s="169">
        <v>1074.49</v>
      </c>
      <c r="W840" s="172"/>
      <c r="X840" s="169" t="s">
        <v>154</v>
      </c>
      <c r="Y840" s="173"/>
      <c r="Z840" s="172">
        <v>1074.49</v>
      </c>
      <c r="AA840" s="169" t="s">
        <v>39</v>
      </c>
      <c r="AB840" s="174"/>
    </row>
    <row r="841" spans="1:28" ht="15.75" customHeight="1" x14ac:dyDescent="0.2">
      <c r="A841" s="168"/>
      <c r="B841" s="169" t="s">
        <v>246</v>
      </c>
      <c r="C841" s="169" t="s">
        <v>1350</v>
      </c>
      <c r="D841" s="170" t="s">
        <v>1747</v>
      </c>
      <c r="E841" s="170" t="s">
        <v>2187</v>
      </c>
      <c r="F841" s="170"/>
      <c r="G841" s="170" t="s">
        <v>185</v>
      </c>
      <c r="H841" s="169" t="s">
        <v>3236</v>
      </c>
      <c r="I841" s="171" t="s">
        <v>3623</v>
      </c>
      <c r="J841" s="87" t="s">
        <v>30</v>
      </c>
      <c r="K841" s="170"/>
      <c r="L841" s="170"/>
      <c r="M841" s="169" t="s">
        <v>188</v>
      </c>
      <c r="N841" s="169" t="s">
        <v>4221</v>
      </c>
      <c r="O841" s="170" t="s">
        <v>246</v>
      </c>
      <c r="P841" s="170" t="s">
        <v>246</v>
      </c>
      <c r="Q841" s="170"/>
      <c r="R841" s="170"/>
      <c r="S841" s="176">
        <v>43270</v>
      </c>
      <c r="T841" s="170"/>
      <c r="U841" s="170"/>
      <c r="V841" s="169">
        <v>1074.49</v>
      </c>
      <c r="W841" s="172"/>
      <c r="X841" s="169" t="s">
        <v>154</v>
      </c>
      <c r="Y841" s="173"/>
      <c r="Z841" s="172">
        <v>1074.49</v>
      </c>
      <c r="AA841" s="169" t="s">
        <v>39</v>
      </c>
      <c r="AB841" s="174"/>
    </row>
    <row r="842" spans="1:28" ht="15.75" customHeight="1" x14ac:dyDescent="0.2">
      <c r="A842" s="168"/>
      <c r="B842" s="169" t="s">
        <v>246</v>
      </c>
      <c r="C842" s="169" t="s">
        <v>1351</v>
      </c>
      <c r="D842" s="170" t="s">
        <v>1747</v>
      </c>
      <c r="E842" s="170" t="s">
        <v>2180</v>
      </c>
      <c r="F842" s="170"/>
      <c r="G842" s="170" t="s">
        <v>185</v>
      </c>
      <c r="H842" s="169" t="s">
        <v>3237</v>
      </c>
      <c r="I842" s="171" t="s">
        <v>3623</v>
      </c>
      <c r="J842" s="87" t="s">
        <v>30</v>
      </c>
      <c r="K842" s="170"/>
      <c r="L842" s="170"/>
      <c r="M842" s="169" t="s">
        <v>188</v>
      </c>
      <c r="N842" s="169" t="s">
        <v>4222</v>
      </c>
      <c r="O842" s="170" t="s">
        <v>246</v>
      </c>
      <c r="P842" s="170" t="s">
        <v>246</v>
      </c>
      <c r="Q842" s="170"/>
      <c r="R842" s="170"/>
      <c r="S842" s="176">
        <v>43276</v>
      </c>
      <c r="T842" s="170"/>
      <c r="U842" s="170"/>
      <c r="V842" s="169">
        <v>1074.49</v>
      </c>
      <c r="W842" s="172"/>
      <c r="X842" s="169" t="s">
        <v>154</v>
      </c>
      <c r="Y842" s="173"/>
      <c r="Z842" s="172">
        <v>1074.49</v>
      </c>
      <c r="AA842" s="169" t="s">
        <v>39</v>
      </c>
      <c r="AB842" s="174"/>
    </row>
    <row r="843" spans="1:28" ht="15.75" customHeight="1" x14ac:dyDescent="0.2">
      <c r="A843" s="168"/>
      <c r="B843" s="169" t="s">
        <v>246</v>
      </c>
      <c r="C843" s="169" t="s">
        <v>1352</v>
      </c>
      <c r="D843" s="170" t="s">
        <v>1747</v>
      </c>
      <c r="E843" s="170" t="s">
        <v>2188</v>
      </c>
      <c r="F843" s="170"/>
      <c r="G843" s="170" t="s">
        <v>185</v>
      </c>
      <c r="H843" s="169" t="s">
        <v>3238</v>
      </c>
      <c r="I843" s="171" t="s">
        <v>3589</v>
      </c>
      <c r="J843" s="87" t="s">
        <v>30</v>
      </c>
      <c r="K843" s="170"/>
      <c r="L843" s="170"/>
      <c r="M843" s="169" t="s">
        <v>188</v>
      </c>
      <c r="N843" s="169" t="s">
        <v>4223</v>
      </c>
      <c r="O843" s="170" t="s">
        <v>246</v>
      </c>
      <c r="P843" s="170" t="s">
        <v>246</v>
      </c>
      <c r="Q843" s="170"/>
      <c r="R843" s="170"/>
      <c r="S843" s="176">
        <v>43284</v>
      </c>
      <c r="T843" s="170"/>
      <c r="U843" s="170"/>
      <c r="V843" s="169">
        <v>1074.49</v>
      </c>
      <c r="W843" s="172"/>
      <c r="X843" s="169" t="s">
        <v>154</v>
      </c>
      <c r="Y843" s="173"/>
      <c r="Z843" s="172">
        <v>1074.49</v>
      </c>
      <c r="AA843" s="169" t="s">
        <v>39</v>
      </c>
      <c r="AB843" s="174"/>
    </row>
    <row r="844" spans="1:28" ht="15.75" customHeight="1" x14ac:dyDescent="0.2">
      <c r="A844" s="168"/>
      <c r="B844" s="169" t="s">
        <v>246</v>
      </c>
      <c r="C844" s="169" t="s">
        <v>1353</v>
      </c>
      <c r="D844" s="170" t="s">
        <v>1747</v>
      </c>
      <c r="E844" s="170" t="s">
        <v>2181</v>
      </c>
      <c r="F844" s="170"/>
      <c r="G844" s="170" t="s">
        <v>185</v>
      </c>
      <c r="H844" s="169" t="s">
        <v>3239</v>
      </c>
      <c r="I844" s="171" t="s">
        <v>3589</v>
      </c>
      <c r="J844" s="87" t="s">
        <v>30</v>
      </c>
      <c r="K844" s="170"/>
      <c r="L844" s="170"/>
      <c r="M844" s="169" t="s">
        <v>188</v>
      </c>
      <c r="N844" s="169" t="s">
        <v>246</v>
      </c>
      <c r="O844" s="170" t="s">
        <v>246</v>
      </c>
      <c r="P844" s="170" t="s">
        <v>246</v>
      </c>
      <c r="Q844" s="170"/>
      <c r="R844" s="170"/>
      <c r="S844" s="176">
        <v>43284</v>
      </c>
      <c r="T844" s="170"/>
      <c r="U844" s="170"/>
      <c r="V844" s="169">
        <v>1074.49</v>
      </c>
      <c r="W844" s="172"/>
      <c r="X844" s="169" t="s">
        <v>154</v>
      </c>
      <c r="Y844" s="173"/>
      <c r="Z844" s="172">
        <v>1074.49</v>
      </c>
      <c r="AA844" s="169" t="s">
        <v>39</v>
      </c>
      <c r="AB844" s="174"/>
    </row>
    <row r="845" spans="1:28" ht="15.75" customHeight="1" x14ac:dyDescent="0.2">
      <c r="A845" s="168"/>
      <c r="B845" s="169" t="s">
        <v>246</v>
      </c>
      <c r="C845" s="169" t="s">
        <v>1354</v>
      </c>
      <c r="D845" s="170" t="s">
        <v>1747</v>
      </c>
      <c r="E845" s="170" t="s">
        <v>2181</v>
      </c>
      <c r="F845" s="170"/>
      <c r="G845" s="170" t="s">
        <v>185</v>
      </c>
      <c r="H845" s="169" t="s">
        <v>3240</v>
      </c>
      <c r="I845" s="171" t="s">
        <v>3589</v>
      </c>
      <c r="J845" s="87" t="s">
        <v>30</v>
      </c>
      <c r="K845" s="170"/>
      <c r="L845" s="170"/>
      <c r="M845" s="169" t="s">
        <v>188</v>
      </c>
      <c r="N845" s="169" t="s">
        <v>4224</v>
      </c>
      <c r="O845" s="170" t="s">
        <v>246</v>
      </c>
      <c r="P845" s="170" t="s">
        <v>246</v>
      </c>
      <c r="Q845" s="170"/>
      <c r="R845" s="170"/>
      <c r="S845" s="176">
        <v>43285</v>
      </c>
      <c r="T845" s="170"/>
      <c r="U845" s="170"/>
      <c r="V845" s="169">
        <v>1074.49</v>
      </c>
      <c r="W845" s="172"/>
      <c r="X845" s="169" t="s">
        <v>154</v>
      </c>
      <c r="Y845" s="173"/>
      <c r="Z845" s="172">
        <v>1074.49</v>
      </c>
      <c r="AA845" s="169" t="s">
        <v>39</v>
      </c>
      <c r="AB845" s="174"/>
    </row>
    <row r="846" spans="1:28" ht="15.75" customHeight="1" x14ac:dyDescent="0.2">
      <c r="A846" s="168"/>
      <c r="B846" s="169" t="s">
        <v>246</v>
      </c>
      <c r="C846" s="169" t="s">
        <v>1355</v>
      </c>
      <c r="D846" s="170" t="s">
        <v>1747</v>
      </c>
      <c r="E846" s="170" t="s">
        <v>2180</v>
      </c>
      <c r="F846" s="170"/>
      <c r="G846" s="170" t="s">
        <v>185</v>
      </c>
      <c r="H846" s="169" t="s">
        <v>3241</v>
      </c>
      <c r="I846" s="171" t="s">
        <v>3589</v>
      </c>
      <c r="J846" s="87" t="s">
        <v>30</v>
      </c>
      <c r="K846" s="170"/>
      <c r="L846" s="170"/>
      <c r="M846" s="169" t="s">
        <v>188</v>
      </c>
      <c r="N846" s="169" t="s">
        <v>4225</v>
      </c>
      <c r="O846" s="170" t="s">
        <v>246</v>
      </c>
      <c r="P846" s="170" t="s">
        <v>246</v>
      </c>
      <c r="Q846" s="170"/>
      <c r="R846" s="170"/>
      <c r="S846" s="176">
        <v>43307</v>
      </c>
      <c r="T846" s="170"/>
      <c r="U846" s="170"/>
      <c r="V846" s="169">
        <v>1074.49</v>
      </c>
      <c r="W846" s="172"/>
      <c r="X846" s="169" t="s">
        <v>154</v>
      </c>
      <c r="Y846" s="173"/>
      <c r="Z846" s="172">
        <v>1074.49</v>
      </c>
      <c r="AA846" s="169" t="s">
        <v>39</v>
      </c>
      <c r="AB846" s="174"/>
    </row>
    <row r="847" spans="1:28" ht="15.75" customHeight="1" x14ac:dyDescent="0.2">
      <c r="A847" s="168"/>
      <c r="B847" s="169" t="s">
        <v>246</v>
      </c>
      <c r="C847" s="169" t="s">
        <v>1356</v>
      </c>
      <c r="D847" s="170" t="s">
        <v>1747</v>
      </c>
      <c r="E847" s="170" t="s">
        <v>2189</v>
      </c>
      <c r="F847" s="170"/>
      <c r="G847" s="170" t="s">
        <v>185</v>
      </c>
      <c r="H847" s="169" t="s">
        <v>3242</v>
      </c>
      <c r="I847" s="171" t="s">
        <v>3589</v>
      </c>
      <c r="J847" s="87" t="s">
        <v>30</v>
      </c>
      <c r="K847" s="170"/>
      <c r="L847" s="170"/>
      <c r="M847" s="169" t="s">
        <v>188</v>
      </c>
      <c r="N847" s="169" t="s">
        <v>4226</v>
      </c>
      <c r="O847" s="170" t="s">
        <v>246</v>
      </c>
      <c r="P847" s="170" t="s">
        <v>246</v>
      </c>
      <c r="Q847" s="170"/>
      <c r="R847" s="170"/>
      <c r="S847" s="176">
        <v>43318</v>
      </c>
      <c r="T847" s="170"/>
      <c r="U847" s="170"/>
      <c r="V847" s="169">
        <v>600</v>
      </c>
      <c r="W847" s="172"/>
      <c r="X847" s="169"/>
      <c r="Y847" s="173"/>
      <c r="Z847" s="172">
        <v>600</v>
      </c>
      <c r="AA847" s="169" t="s">
        <v>39</v>
      </c>
      <c r="AB847" s="174"/>
    </row>
    <row r="848" spans="1:28" ht="15.75" customHeight="1" x14ac:dyDescent="0.2">
      <c r="A848" s="168"/>
      <c r="B848" s="169" t="s">
        <v>246</v>
      </c>
      <c r="C848" s="169" t="s">
        <v>1357</v>
      </c>
      <c r="D848" s="170" t="s">
        <v>1747</v>
      </c>
      <c r="E848" s="170" t="s">
        <v>2184</v>
      </c>
      <c r="F848" s="170"/>
      <c r="G848" s="170" t="s">
        <v>185</v>
      </c>
      <c r="H848" s="169" t="s">
        <v>3243</v>
      </c>
      <c r="I848" s="171" t="s">
        <v>3590</v>
      </c>
      <c r="J848" s="87" t="s">
        <v>30</v>
      </c>
      <c r="K848" s="170"/>
      <c r="L848" s="170"/>
      <c r="M848" s="169" t="s">
        <v>188</v>
      </c>
      <c r="N848" s="169" t="s">
        <v>246</v>
      </c>
      <c r="O848" s="170" t="s">
        <v>246</v>
      </c>
      <c r="P848" s="170" t="s">
        <v>246</v>
      </c>
      <c r="Q848" s="170"/>
      <c r="R848" s="170"/>
      <c r="S848" s="176">
        <v>43326</v>
      </c>
      <c r="T848" s="170"/>
      <c r="U848" s="170"/>
      <c r="V848" s="169">
        <v>1074.49</v>
      </c>
      <c r="W848" s="172"/>
      <c r="X848" s="169" t="s">
        <v>154</v>
      </c>
      <c r="Y848" s="173"/>
      <c r="Z848" s="172">
        <v>1074.49</v>
      </c>
      <c r="AA848" s="169" t="s">
        <v>39</v>
      </c>
      <c r="AB848" s="174"/>
    </row>
    <row r="849" spans="1:28" ht="15.75" customHeight="1" x14ac:dyDescent="0.2">
      <c r="A849" s="168"/>
      <c r="B849" s="169" t="s">
        <v>246</v>
      </c>
      <c r="C849" s="169" t="s">
        <v>1358</v>
      </c>
      <c r="D849" s="170" t="s">
        <v>1747</v>
      </c>
      <c r="E849" s="170" t="s">
        <v>2185</v>
      </c>
      <c r="F849" s="170"/>
      <c r="G849" s="170" t="s">
        <v>185</v>
      </c>
      <c r="H849" s="169" t="s">
        <v>3244</v>
      </c>
      <c r="I849" s="171" t="s">
        <v>3624</v>
      </c>
      <c r="J849" s="87" t="s">
        <v>30</v>
      </c>
      <c r="K849" s="170"/>
      <c r="L849" s="170"/>
      <c r="M849" s="169" t="s">
        <v>188</v>
      </c>
      <c r="N849" s="169" t="s">
        <v>4227</v>
      </c>
      <c r="O849" s="170" t="s">
        <v>246</v>
      </c>
      <c r="P849" s="170" t="s">
        <v>246</v>
      </c>
      <c r="Q849" s="170"/>
      <c r="R849" s="170"/>
      <c r="S849" s="176">
        <v>43329</v>
      </c>
      <c r="T849" s="170"/>
      <c r="U849" s="170"/>
      <c r="V849" s="169">
        <v>1074.49</v>
      </c>
      <c r="W849" s="172"/>
      <c r="X849" s="169" t="s">
        <v>154</v>
      </c>
      <c r="Y849" s="173"/>
      <c r="Z849" s="172">
        <v>1074.49</v>
      </c>
      <c r="AA849" s="169" t="s">
        <v>39</v>
      </c>
      <c r="AB849" s="174"/>
    </row>
    <row r="850" spans="1:28" ht="15.75" customHeight="1" x14ac:dyDescent="0.2">
      <c r="A850" s="168"/>
      <c r="B850" s="169" t="s">
        <v>246</v>
      </c>
      <c r="C850" s="169" t="s">
        <v>1359</v>
      </c>
      <c r="D850" s="170" t="s">
        <v>1747</v>
      </c>
      <c r="E850" s="170" t="s">
        <v>2186</v>
      </c>
      <c r="F850" s="170"/>
      <c r="G850" s="170" t="s">
        <v>185</v>
      </c>
      <c r="H850" s="169" t="s">
        <v>3245</v>
      </c>
      <c r="I850" s="171" t="s">
        <v>3590</v>
      </c>
      <c r="J850" s="87" t="s">
        <v>30</v>
      </c>
      <c r="K850" s="170"/>
      <c r="L850" s="170"/>
      <c r="M850" s="169" t="s">
        <v>188</v>
      </c>
      <c r="N850" s="169" t="s">
        <v>4226</v>
      </c>
      <c r="O850" s="170" t="s">
        <v>246</v>
      </c>
      <c r="P850" s="170" t="s">
        <v>246</v>
      </c>
      <c r="Q850" s="170"/>
      <c r="R850" s="170"/>
      <c r="S850" s="176">
        <v>43335</v>
      </c>
      <c r="T850" s="170"/>
      <c r="U850" s="170"/>
      <c r="V850" s="169">
        <v>1074.49</v>
      </c>
      <c r="W850" s="172"/>
      <c r="X850" s="169" t="s">
        <v>154</v>
      </c>
      <c r="Y850" s="173"/>
      <c r="Z850" s="172">
        <v>1074.49</v>
      </c>
      <c r="AA850" s="169" t="s">
        <v>40</v>
      </c>
      <c r="AB850" s="174" t="s">
        <v>4616</v>
      </c>
    </row>
    <row r="851" spans="1:28" ht="15.75" customHeight="1" x14ac:dyDescent="0.2">
      <c r="A851" s="168"/>
      <c r="B851" s="169" t="s">
        <v>246</v>
      </c>
      <c r="C851" s="169" t="s">
        <v>1360</v>
      </c>
      <c r="D851" s="170" t="s">
        <v>1747</v>
      </c>
      <c r="E851" s="170" t="s">
        <v>2188</v>
      </c>
      <c r="F851" s="170"/>
      <c r="G851" s="170" t="s">
        <v>185</v>
      </c>
      <c r="H851" s="169" t="s">
        <v>3246</v>
      </c>
      <c r="I851" s="171" t="s">
        <v>3604</v>
      </c>
      <c r="J851" s="87" t="s">
        <v>30</v>
      </c>
      <c r="K851" s="170"/>
      <c r="L851" s="170"/>
      <c r="M851" s="169" t="s">
        <v>188</v>
      </c>
      <c r="N851" s="169" t="s">
        <v>3677</v>
      </c>
      <c r="O851" s="170" t="s">
        <v>246</v>
      </c>
      <c r="P851" s="170" t="s">
        <v>246</v>
      </c>
      <c r="Q851" s="170"/>
      <c r="R851" s="170"/>
      <c r="S851" s="176">
        <v>43335</v>
      </c>
      <c r="T851" s="170"/>
      <c r="U851" s="170"/>
      <c r="V851" s="169">
        <v>1074.49</v>
      </c>
      <c r="W851" s="172"/>
      <c r="X851" s="169" t="s">
        <v>154</v>
      </c>
      <c r="Y851" s="173"/>
      <c r="Z851" s="172">
        <v>1074.49</v>
      </c>
      <c r="AA851" s="169" t="s">
        <v>39</v>
      </c>
      <c r="AB851" s="174"/>
    </row>
    <row r="852" spans="1:28" ht="15.75" customHeight="1" x14ac:dyDescent="0.2">
      <c r="A852" s="168"/>
      <c r="B852" s="169" t="s">
        <v>246</v>
      </c>
      <c r="C852" s="169" t="s">
        <v>1361</v>
      </c>
      <c r="D852" s="170" t="s">
        <v>1747</v>
      </c>
      <c r="E852" s="170" t="s">
        <v>2190</v>
      </c>
      <c r="F852" s="170"/>
      <c r="G852" s="170" t="s">
        <v>185</v>
      </c>
      <c r="H852" s="169" t="s">
        <v>3247</v>
      </c>
      <c r="I852" s="171" t="s">
        <v>3580</v>
      </c>
      <c r="J852" s="87" t="s">
        <v>30</v>
      </c>
      <c r="K852" s="170"/>
      <c r="L852" s="170"/>
      <c r="M852" s="169" t="s">
        <v>188</v>
      </c>
      <c r="N852" s="169" t="s">
        <v>4228</v>
      </c>
      <c r="O852" s="170" t="s">
        <v>246</v>
      </c>
      <c r="P852" s="170" t="s">
        <v>246</v>
      </c>
      <c r="Q852" s="170"/>
      <c r="R852" s="170"/>
      <c r="S852" s="176">
        <v>43346</v>
      </c>
      <c r="T852" s="170"/>
      <c r="U852" s="170"/>
      <c r="V852" s="169">
        <v>1074.49</v>
      </c>
      <c r="W852" s="172"/>
      <c r="X852" s="169" t="s">
        <v>154</v>
      </c>
      <c r="Y852" s="173"/>
      <c r="Z852" s="172">
        <v>1074.49</v>
      </c>
      <c r="AA852" s="169" t="s">
        <v>39</v>
      </c>
      <c r="AB852" s="174"/>
    </row>
    <row r="853" spans="1:28" ht="15.75" customHeight="1" x14ac:dyDescent="0.2">
      <c r="A853" s="168"/>
      <c r="B853" s="169" t="s">
        <v>246</v>
      </c>
      <c r="C853" s="169" t="s">
        <v>1362</v>
      </c>
      <c r="D853" s="170" t="s">
        <v>1747</v>
      </c>
      <c r="E853" s="170" t="s">
        <v>2191</v>
      </c>
      <c r="F853" s="170"/>
      <c r="G853" s="170" t="s">
        <v>185</v>
      </c>
      <c r="H853" s="169" t="s">
        <v>3248</v>
      </c>
      <c r="I853" s="171" t="s">
        <v>3580</v>
      </c>
      <c r="J853" s="87" t="s">
        <v>30</v>
      </c>
      <c r="K853" s="170"/>
      <c r="L853" s="170"/>
      <c r="M853" s="169" t="s">
        <v>188</v>
      </c>
      <c r="N853" s="169" t="s">
        <v>4229</v>
      </c>
      <c r="O853" s="170" t="s">
        <v>246</v>
      </c>
      <c r="P853" s="170" t="s">
        <v>246</v>
      </c>
      <c r="Q853" s="170"/>
      <c r="R853" s="170"/>
      <c r="S853" s="176">
        <v>43349</v>
      </c>
      <c r="T853" s="170"/>
      <c r="U853" s="170"/>
      <c r="V853" s="169">
        <v>1074.49</v>
      </c>
      <c r="W853" s="172"/>
      <c r="X853" s="169" t="s">
        <v>154</v>
      </c>
      <c r="Y853" s="173"/>
      <c r="Z853" s="172">
        <v>1074.49</v>
      </c>
      <c r="AA853" s="169" t="s">
        <v>39</v>
      </c>
      <c r="AB853" s="174"/>
    </row>
    <row r="854" spans="1:28" ht="15.75" customHeight="1" x14ac:dyDescent="0.2">
      <c r="A854" s="168"/>
      <c r="B854" s="169" t="s">
        <v>246</v>
      </c>
      <c r="C854" s="169" t="s">
        <v>246</v>
      </c>
      <c r="D854" s="170" t="s">
        <v>1747</v>
      </c>
      <c r="E854" s="170" t="s">
        <v>2188</v>
      </c>
      <c r="F854" s="170"/>
      <c r="G854" s="170" t="s">
        <v>185</v>
      </c>
      <c r="H854" s="169" t="s">
        <v>3249</v>
      </c>
      <c r="I854" s="171" t="s">
        <v>246</v>
      </c>
      <c r="J854" s="87" t="s">
        <v>30</v>
      </c>
      <c r="K854" s="170"/>
      <c r="L854" s="170"/>
      <c r="M854" s="169" t="s">
        <v>188</v>
      </c>
      <c r="N854" s="169" t="s">
        <v>4230</v>
      </c>
      <c r="O854" s="170" t="s">
        <v>246</v>
      </c>
      <c r="P854" s="170" t="s">
        <v>246</v>
      </c>
      <c r="Q854" s="170"/>
      <c r="R854" s="170"/>
      <c r="S854" s="176">
        <v>43353</v>
      </c>
      <c r="T854" s="170"/>
      <c r="U854" s="170"/>
      <c r="V854" s="169">
        <v>1074.49</v>
      </c>
      <c r="W854" s="172"/>
      <c r="X854" s="169" t="s">
        <v>154</v>
      </c>
      <c r="Y854" s="173"/>
      <c r="Z854" s="172">
        <v>1074.49</v>
      </c>
      <c r="AA854" s="169" t="s">
        <v>246</v>
      </c>
      <c r="AB854" s="174"/>
    </row>
    <row r="855" spans="1:28" ht="15.75" customHeight="1" x14ac:dyDescent="0.2">
      <c r="A855" s="168"/>
      <c r="B855" s="169" t="s">
        <v>246</v>
      </c>
      <c r="C855" s="169" t="s">
        <v>1363</v>
      </c>
      <c r="D855" s="170" t="s">
        <v>1747</v>
      </c>
      <c r="E855" s="170" t="s">
        <v>2188</v>
      </c>
      <c r="F855" s="170"/>
      <c r="G855" s="170" t="s">
        <v>185</v>
      </c>
      <c r="H855" s="169" t="s">
        <v>3250</v>
      </c>
      <c r="I855" s="171" t="s">
        <v>3580</v>
      </c>
      <c r="J855" s="87" t="s">
        <v>30</v>
      </c>
      <c r="K855" s="170"/>
      <c r="L855" s="170"/>
      <c r="M855" s="169" t="s">
        <v>188</v>
      </c>
      <c r="N855" s="169" t="s">
        <v>4231</v>
      </c>
      <c r="O855" s="170" t="s">
        <v>246</v>
      </c>
      <c r="P855" s="170" t="s">
        <v>246</v>
      </c>
      <c r="Q855" s="170"/>
      <c r="R855" s="170"/>
      <c r="S855" s="176">
        <v>43353</v>
      </c>
      <c r="T855" s="170"/>
      <c r="U855" s="170"/>
      <c r="V855" s="169">
        <v>1074.49</v>
      </c>
      <c r="W855" s="172"/>
      <c r="X855" s="169" t="s">
        <v>154</v>
      </c>
      <c r="Y855" s="173"/>
      <c r="Z855" s="172">
        <v>1074.49</v>
      </c>
      <c r="AA855" s="169" t="s">
        <v>39</v>
      </c>
      <c r="AB855" s="174"/>
    </row>
    <row r="856" spans="1:28" ht="15.75" customHeight="1" x14ac:dyDescent="0.2">
      <c r="A856" s="168"/>
      <c r="B856" s="169" t="s">
        <v>246</v>
      </c>
      <c r="C856" s="169" t="s">
        <v>1364</v>
      </c>
      <c r="D856" s="170" t="s">
        <v>1747</v>
      </c>
      <c r="E856" s="170" t="s">
        <v>2192</v>
      </c>
      <c r="F856" s="170"/>
      <c r="G856" s="170" t="s">
        <v>185</v>
      </c>
      <c r="H856" s="169" t="s">
        <v>3251</v>
      </c>
      <c r="I856" s="171" t="s">
        <v>3580</v>
      </c>
      <c r="J856" s="87" t="s">
        <v>30</v>
      </c>
      <c r="K856" s="170"/>
      <c r="L856" s="170"/>
      <c r="M856" s="169" t="s">
        <v>188</v>
      </c>
      <c r="N856" s="169" t="s">
        <v>246</v>
      </c>
      <c r="O856" s="170" t="s">
        <v>246</v>
      </c>
      <c r="P856" s="170" t="s">
        <v>246</v>
      </c>
      <c r="Q856" s="170"/>
      <c r="R856" s="170"/>
      <c r="S856" s="176">
        <v>43357</v>
      </c>
      <c r="T856" s="170"/>
      <c r="U856" s="170"/>
      <c r="V856" s="169">
        <v>1074.49</v>
      </c>
      <c r="W856" s="172"/>
      <c r="X856" s="169" t="s">
        <v>154</v>
      </c>
      <c r="Y856" s="173"/>
      <c r="Z856" s="172">
        <v>1074.49</v>
      </c>
      <c r="AA856" s="169" t="s">
        <v>39</v>
      </c>
      <c r="AB856" s="174"/>
    </row>
    <row r="857" spans="1:28" ht="15.75" customHeight="1" x14ac:dyDescent="0.2">
      <c r="A857" s="168"/>
      <c r="B857" s="169" t="s">
        <v>246</v>
      </c>
      <c r="C857" s="169" t="s">
        <v>1365</v>
      </c>
      <c r="D857" s="170" t="s">
        <v>1747</v>
      </c>
      <c r="E857" s="170" t="s">
        <v>2186</v>
      </c>
      <c r="F857" s="170"/>
      <c r="G857" s="170" t="s">
        <v>185</v>
      </c>
      <c r="H857" s="169" t="s">
        <v>3252</v>
      </c>
      <c r="I857" s="171" t="s">
        <v>3580</v>
      </c>
      <c r="J857" s="87" t="s">
        <v>30</v>
      </c>
      <c r="K857" s="170"/>
      <c r="L857" s="170"/>
      <c r="M857" s="169" t="s">
        <v>188</v>
      </c>
      <c r="N857" s="169" t="s">
        <v>4232</v>
      </c>
      <c r="O857" s="170" t="s">
        <v>246</v>
      </c>
      <c r="P857" s="170" t="s">
        <v>246</v>
      </c>
      <c r="Q857" s="170"/>
      <c r="R857" s="170"/>
      <c r="S857" s="176">
        <v>43362</v>
      </c>
      <c r="T857" s="170"/>
      <c r="U857" s="170"/>
      <c r="V857" s="169">
        <v>1074.49</v>
      </c>
      <c r="W857" s="172"/>
      <c r="X857" s="169" t="s">
        <v>154</v>
      </c>
      <c r="Y857" s="173"/>
      <c r="Z857" s="172">
        <v>1074.49</v>
      </c>
      <c r="AA857" s="169" t="s">
        <v>39</v>
      </c>
      <c r="AB857" s="174"/>
    </row>
    <row r="858" spans="1:28" ht="15.75" customHeight="1" x14ac:dyDescent="0.2">
      <c r="A858" s="168"/>
      <c r="B858" s="169" t="s">
        <v>246</v>
      </c>
      <c r="C858" s="169" t="s">
        <v>1366</v>
      </c>
      <c r="D858" s="170" t="s">
        <v>1747</v>
      </c>
      <c r="E858" s="170" t="s">
        <v>2189</v>
      </c>
      <c r="F858" s="170"/>
      <c r="G858" s="170" t="s">
        <v>185</v>
      </c>
      <c r="H858" s="169" t="s">
        <v>3253</v>
      </c>
      <c r="I858" s="171" t="s">
        <v>3581</v>
      </c>
      <c r="J858" s="87" t="s">
        <v>30</v>
      </c>
      <c r="K858" s="170"/>
      <c r="L858" s="170"/>
      <c r="M858" s="169" t="s">
        <v>188</v>
      </c>
      <c r="N858" s="169" t="s">
        <v>3677</v>
      </c>
      <c r="O858" s="170" t="s">
        <v>246</v>
      </c>
      <c r="P858" s="170" t="s">
        <v>246</v>
      </c>
      <c r="Q858" s="170"/>
      <c r="R858" s="170"/>
      <c r="S858" s="176">
        <v>43370</v>
      </c>
      <c r="T858" s="170"/>
      <c r="U858" s="170"/>
      <c r="V858" s="169">
        <v>600</v>
      </c>
      <c r="W858" s="172"/>
      <c r="X858" s="169"/>
      <c r="Y858" s="173"/>
      <c r="Z858" s="172">
        <v>600</v>
      </c>
      <c r="AA858" s="169" t="s">
        <v>39</v>
      </c>
      <c r="AB858" s="174"/>
    </row>
    <row r="859" spans="1:28" ht="15.75" customHeight="1" x14ac:dyDescent="0.2">
      <c r="A859" s="168"/>
      <c r="B859" s="169" t="s">
        <v>246</v>
      </c>
      <c r="C859" s="169" t="s">
        <v>1367</v>
      </c>
      <c r="D859" s="170" t="s">
        <v>1747</v>
      </c>
      <c r="E859" s="170" t="s">
        <v>2180</v>
      </c>
      <c r="F859" s="170"/>
      <c r="G859" s="170" t="s">
        <v>185</v>
      </c>
      <c r="H859" s="169" t="s">
        <v>3254</v>
      </c>
      <c r="I859" s="171" t="s">
        <v>3581</v>
      </c>
      <c r="J859" s="87" t="s">
        <v>30</v>
      </c>
      <c r="K859" s="170"/>
      <c r="L859" s="170"/>
      <c r="M859" s="169" t="s">
        <v>188</v>
      </c>
      <c r="N859" s="169" t="s">
        <v>4182</v>
      </c>
      <c r="O859" s="170" t="s">
        <v>246</v>
      </c>
      <c r="P859" s="170" t="s">
        <v>246</v>
      </c>
      <c r="Q859" s="170"/>
      <c r="R859" s="170"/>
      <c r="S859" s="176">
        <v>43375</v>
      </c>
      <c r="T859" s="170"/>
      <c r="U859" s="170"/>
      <c r="V859" s="169">
        <v>1074.49</v>
      </c>
      <c r="W859" s="172"/>
      <c r="X859" s="169" t="s">
        <v>154</v>
      </c>
      <c r="Y859" s="173"/>
      <c r="Z859" s="172">
        <v>1074.49</v>
      </c>
      <c r="AA859" s="169" t="s">
        <v>39</v>
      </c>
      <c r="AB859" s="174"/>
    </row>
    <row r="860" spans="1:28" ht="15.75" customHeight="1" x14ac:dyDescent="0.2">
      <c r="A860" s="168"/>
      <c r="B860" s="169" t="s">
        <v>246</v>
      </c>
      <c r="C860" s="169" t="s">
        <v>1368</v>
      </c>
      <c r="D860" s="170" t="s">
        <v>1747</v>
      </c>
      <c r="E860" s="170" t="s">
        <v>2193</v>
      </c>
      <c r="F860" s="170"/>
      <c r="G860" s="170" t="s">
        <v>185</v>
      </c>
      <c r="H860" s="169" t="s">
        <v>3255</v>
      </c>
      <c r="I860" s="171" t="s">
        <v>3581</v>
      </c>
      <c r="J860" s="87" t="s">
        <v>30</v>
      </c>
      <c r="K860" s="170"/>
      <c r="L860" s="170"/>
      <c r="M860" s="169" t="s">
        <v>188</v>
      </c>
      <c r="N860" s="169" t="s">
        <v>4233</v>
      </c>
      <c r="O860" s="170" t="s">
        <v>246</v>
      </c>
      <c r="P860" s="170" t="s">
        <v>246</v>
      </c>
      <c r="Q860" s="170"/>
      <c r="R860" s="170"/>
      <c r="S860" s="176">
        <v>43379</v>
      </c>
      <c r="T860" s="170"/>
      <c r="U860" s="170"/>
      <c r="V860" s="169">
        <v>1074.49</v>
      </c>
      <c r="W860" s="172"/>
      <c r="X860" s="169" t="s">
        <v>154</v>
      </c>
      <c r="Y860" s="173"/>
      <c r="Z860" s="172">
        <v>1074.49</v>
      </c>
      <c r="AA860" s="169" t="s">
        <v>39</v>
      </c>
      <c r="AB860" s="174"/>
    </row>
    <row r="861" spans="1:28" ht="15.75" customHeight="1" x14ac:dyDescent="0.2">
      <c r="A861" s="168"/>
      <c r="B861" s="169" t="s">
        <v>246</v>
      </c>
      <c r="C861" s="169" t="s">
        <v>1369</v>
      </c>
      <c r="D861" s="170" t="s">
        <v>1747</v>
      </c>
      <c r="E861" s="170" t="s">
        <v>2187</v>
      </c>
      <c r="F861" s="170"/>
      <c r="G861" s="170" t="s">
        <v>185</v>
      </c>
      <c r="H861" s="169" t="s">
        <v>3256</v>
      </c>
      <c r="I861" s="171" t="s">
        <v>3581</v>
      </c>
      <c r="J861" s="87" t="s">
        <v>30</v>
      </c>
      <c r="K861" s="170"/>
      <c r="L861" s="170"/>
      <c r="M861" s="169" t="s">
        <v>188</v>
      </c>
      <c r="N861" s="169" t="s">
        <v>4234</v>
      </c>
      <c r="O861" s="170" t="s">
        <v>246</v>
      </c>
      <c r="P861" s="170" t="s">
        <v>246</v>
      </c>
      <c r="Q861" s="170"/>
      <c r="R861" s="170"/>
      <c r="S861" s="176">
        <v>43383</v>
      </c>
      <c r="T861" s="170"/>
      <c r="U861" s="170"/>
      <c r="V861" s="169">
        <v>1074.49</v>
      </c>
      <c r="W861" s="172"/>
      <c r="X861" s="169" t="s">
        <v>154</v>
      </c>
      <c r="Y861" s="173"/>
      <c r="Z861" s="172">
        <v>1074.49</v>
      </c>
      <c r="AA861" s="169" t="s">
        <v>39</v>
      </c>
      <c r="AB861" s="174"/>
    </row>
    <row r="862" spans="1:28" ht="15.75" customHeight="1" x14ac:dyDescent="0.2">
      <c r="A862" s="168"/>
      <c r="B862" s="169" t="s">
        <v>246</v>
      </c>
      <c r="C862" s="169" t="s">
        <v>1370</v>
      </c>
      <c r="D862" s="170" t="s">
        <v>1747</v>
      </c>
      <c r="E862" s="170" t="s">
        <v>2187</v>
      </c>
      <c r="F862" s="170"/>
      <c r="G862" s="170" t="s">
        <v>185</v>
      </c>
      <c r="H862" s="169" t="s">
        <v>3257</v>
      </c>
      <c r="I862" s="171" t="s">
        <v>3581</v>
      </c>
      <c r="J862" s="87" t="s">
        <v>30</v>
      </c>
      <c r="K862" s="170"/>
      <c r="L862" s="170"/>
      <c r="M862" s="169" t="s">
        <v>188</v>
      </c>
      <c r="N862" s="169" t="s">
        <v>4235</v>
      </c>
      <c r="O862" s="170" t="s">
        <v>246</v>
      </c>
      <c r="P862" s="170" t="s">
        <v>246</v>
      </c>
      <c r="Q862" s="170"/>
      <c r="R862" s="170"/>
      <c r="S862" s="176">
        <v>43388</v>
      </c>
      <c r="T862" s="170"/>
      <c r="U862" s="170"/>
      <c r="V862" s="169">
        <v>1074.49</v>
      </c>
      <c r="W862" s="172"/>
      <c r="X862" s="169" t="s">
        <v>154</v>
      </c>
      <c r="Y862" s="173"/>
      <c r="Z862" s="172">
        <v>1074.49</v>
      </c>
      <c r="AA862" s="169" t="s">
        <v>39</v>
      </c>
      <c r="AB862" s="174"/>
    </row>
    <row r="863" spans="1:28" ht="15.75" customHeight="1" x14ac:dyDescent="0.2">
      <c r="A863" s="168"/>
      <c r="B863" s="169" t="s">
        <v>246</v>
      </c>
      <c r="C863" s="169" t="s">
        <v>1371</v>
      </c>
      <c r="D863" s="170" t="s">
        <v>1747</v>
      </c>
      <c r="E863" s="170" t="s">
        <v>2184</v>
      </c>
      <c r="F863" s="170"/>
      <c r="G863" s="170" t="s">
        <v>185</v>
      </c>
      <c r="H863" s="169" t="s">
        <v>3258</v>
      </c>
      <c r="I863" s="171" t="s">
        <v>3581</v>
      </c>
      <c r="J863" s="87" t="s">
        <v>30</v>
      </c>
      <c r="K863" s="170"/>
      <c r="L863" s="170"/>
      <c r="M863" s="169" t="s">
        <v>188</v>
      </c>
      <c r="N863" s="169" t="s">
        <v>4236</v>
      </c>
      <c r="O863" s="170" t="s">
        <v>246</v>
      </c>
      <c r="P863" s="170" t="s">
        <v>246</v>
      </c>
      <c r="Q863" s="170"/>
      <c r="R863" s="170"/>
      <c r="S863" s="176">
        <v>43392</v>
      </c>
      <c r="T863" s="170"/>
      <c r="U863" s="170"/>
      <c r="V863" s="169">
        <v>1074.49</v>
      </c>
      <c r="W863" s="172"/>
      <c r="X863" s="169" t="s">
        <v>154</v>
      </c>
      <c r="Y863" s="173"/>
      <c r="Z863" s="172">
        <v>1074.49</v>
      </c>
      <c r="AA863" s="169" t="s">
        <v>39</v>
      </c>
      <c r="AB863" s="174"/>
    </row>
    <row r="864" spans="1:28" ht="15.75" customHeight="1" x14ac:dyDescent="0.2">
      <c r="A864" s="168"/>
      <c r="B864" s="169" t="s">
        <v>246</v>
      </c>
      <c r="C864" s="169" t="s">
        <v>1372</v>
      </c>
      <c r="D864" s="170" t="s">
        <v>1747</v>
      </c>
      <c r="E864" s="170" t="s">
        <v>2194</v>
      </c>
      <c r="F864" s="170"/>
      <c r="G864" s="170" t="s">
        <v>185</v>
      </c>
      <c r="H864" s="169" t="s">
        <v>3259</v>
      </c>
      <c r="I864" s="171" t="s">
        <v>3592</v>
      </c>
      <c r="J864" s="87" t="s">
        <v>30</v>
      </c>
      <c r="K864" s="170"/>
      <c r="L864" s="170"/>
      <c r="M864" s="169" t="s">
        <v>188</v>
      </c>
      <c r="N864" s="169" t="s">
        <v>4237</v>
      </c>
      <c r="O864" s="170" t="s">
        <v>246</v>
      </c>
      <c r="P864" s="170" t="s">
        <v>246</v>
      </c>
      <c r="Q864" s="170"/>
      <c r="R864" s="170"/>
      <c r="S864" s="176">
        <v>43417</v>
      </c>
      <c r="T864" s="170"/>
      <c r="U864" s="170"/>
      <c r="V864" s="169">
        <v>1074.49</v>
      </c>
      <c r="W864" s="172"/>
      <c r="X864" s="169" t="s">
        <v>154</v>
      </c>
      <c r="Y864" s="173"/>
      <c r="Z864" s="172">
        <v>1074.49</v>
      </c>
      <c r="AA864" s="169" t="s">
        <v>39</v>
      </c>
      <c r="AB864" s="174"/>
    </row>
    <row r="865" spans="1:28" ht="15.75" customHeight="1" x14ac:dyDescent="0.2">
      <c r="A865" s="168"/>
      <c r="B865" s="169" t="s">
        <v>246</v>
      </c>
      <c r="C865" s="169" t="s">
        <v>1373</v>
      </c>
      <c r="D865" s="170" t="s">
        <v>1747</v>
      </c>
      <c r="E865" s="170" t="s">
        <v>2194</v>
      </c>
      <c r="F865" s="170"/>
      <c r="G865" s="170" t="s">
        <v>185</v>
      </c>
      <c r="H865" s="169" t="s">
        <v>3260</v>
      </c>
      <c r="I865" s="171" t="s">
        <v>3592</v>
      </c>
      <c r="J865" s="87" t="s">
        <v>30</v>
      </c>
      <c r="K865" s="170"/>
      <c r="L865" s="170"/>
      <c r="M865" s="169" t="s">
        <v>3640</v>
      </c>
      <c r="N865" s="169" t="s">
        <v>4238</v>
      </c>
      <c r="O865" s="170" t="s">
        <v>246</v>
      </c>
      <c r="P865" s="170" t="s">
        <v>246</v>
      </c>
      <c r="Q865" s="170"/>
      <c r="R865" s="170"/>
      <c r="S865" s="176">
        <v>43418</v>
      </c>
      <c r="T865" s="170"/>
      <c r="U865" s="170"/>
      <c r="V865" s="169">
        <v>1074.49</v>
      </c>
      <c r="W865" s="172"/>
      <c r="X865" s="169" t="s">
        <v>154</v>
      </c>
      <c r="Y865" s="173"/>
      <c r="Z865" s="172">
        <v>1074.49</v>
      </c>
      <c r="AA865" s="169" t="s">
        <v>39</v>
      </c>
      <c r="AB865" s="174"/>
    </row>
    <row r="866" spans="1:28" ht="15.75" customHeight="1" x14ac:dyDescent="0.2">
      <c r="A866" s="168"/>
      <c r="B866" s="169" t="s">
        <v>246</v>
      </c>
      <c r="C866" s="169" t="s">
        <v>1374</v>
      </c>
      <c r="D866" s="170" t="s">
        <v>1747</v>
      </c>
      <c r="E866" s="170" t="s">
        <v>2180</v>
      </c>
      <c r="F866" s="170"/>
      <c r="G866" s="170" t="s">
        <v>185</v>
      </c>
      <c r="H866" s="169" t="s">
        <v>3261</v>
      </c>
      <c r="I866" s="171" t="s">
        <v>3592</v>
      </c>
      <c r="J866" s="87" t="s">
        <v>30</v>
      </c>
      <c r="K866" s="170"/>
      <c r="L866" s="170"/>
      <c r="M866" s="169" t="s">
        <v>188</v>
      </c>
      <c r="N866" s="169" t="s">
        <v>4239</v>
      </c>
      <c r="O866" s="170" t="s">
        <v>246</v>
      </c>
      <c r="P866" s="170" t="s">
        <v>246</v>
      </c>
      <c r="Q866" s="170"/>
      <c r="R866" s="170"/>
      <c r="S866" s="176">
        <v>43424</v>
      </c>
      <c r="T866" s="170"/>
      <c r="U866" s="170"/>
      <c r="V866" s="169">
        <v>1074.49</v>
      </c>
      <c r="W866" s="172"/>
      <c r="X866" s="169" t="s">
        <v>154</v>
      </c>
      <c r="Y866" s="173"/>
      <c r="Z866" s="172">
        <v>1074.49</v>
      </c>
      <c r="AA866" s="169" t="s">
        <v>39</v>
      </c>
      <c r="AB866" s="174"/>
    </row>
    <row r="867" spans="1:28" ht="15.75" customHeight="1" x14ac:dyDescent="0.2">
      <c r="A867" s="168"/>
      <c r="B867" s="169" t="s">
        <v>246</v>
      </c>
      <c r="C867" s="169" t="s">
        <v>1375</v>
      </c>
      <c r="D867" s="170" t="s">
        <v>1747</v>
      </c>
      <c r="E867" s="170" t="s">
        <v>2188</v>
      </c>
      <c r="F867" s="170"/>
      <c r="G867" s="170" t="s">
        <v>185</v>
      </c>
      <c r="H867" s="169" t="s">
        <v>3262</v>
      </c>
      <c r="I867" s="171" t="s">
        <v>3594</v>
      </c>
      <c r="J867" s="87" t="s">
        <v>30</v>
      </c>
      <c r="K867" s="170"/>
      <c r="L867" s="170"/>
      <c r="M867" s="169" t="s">
        <v>188</v>
      </c>
      <c r="N867" s="169" t="s">
        <v>4213</v>
      </c>
      <c r="O867" s="170" t="s">
        <v>246</v>
      </c>
      <c r="P867" s="170" t="s">
        <v>246</v>
      </c>
      <c r="Q867" s="170"/>
      <c r="R867" s="170"/>
      <c r="S867" s="176">
        <v>43441</v>
      </c>
      <c r="T867" s="170"/>
      <c r="U867" s="170"/>
      <c r="V867" s="169">
        <v>1074.49</v>
      </c>
      <c r="W867" s="172"/>
      <c r="X867" s="169" t="s">
        <v>154</v>
      </c>
      <c r="Y867" s="173"/>
      <c r="Z867" s="172">
        <v>1074.49</v>
      </c>
      <c r="AA867" s="169" t="s">
        <v>39</v>
      </c>
      <c r="AB867" s="174"/>
    </row>
    <row r="868" spans="1:28" ht="15.75" customHeight="1" x14ac:dyDescent="0.2">
      <c r="A868" s="168"/>
      <c r="B868" s="169" t="s">
        <v>246</v>
      </c>
      <c r="C868" s="169" t="s">
        <v>1376</v>
      </c>
      <c r="D868" s="170" t="s">
        <v>1747</v>
      </c>
      <c r="E868" s="170" t="s">
        <v>2180</v>
      </c>
      <c r="F868" s="170"/>
      <c r="G868" s="170" t="s">
        <v>185</v>
      </c>
      <c r="H868" s="169" t="s">
        <v>3263</v>
      </c>
      <c r="I868" s="171" t="s">
        <v>3594</v>
      </c>
      <c r="J868" s="87" t="s">
        <v>30</v>
      </c>
      <c r="K868" s="170"/>
      <c r="L868" s="170"/>
      <c r="M868" s="169" t="s">
        <v>188</v>
      </c>
      <c r="N868" s="169" t="s">
        <v>4240</v>
      </c>
      <c r="O868" s="170" t="s">
        <v>246</v>
      </c>
      <c r="P868" s="170" t="s">
        <v>246</v>
      </c>
      <c r="Q868" s="170"/>
      <c r="R868" s="170"/>
      <c r="S868" s="176">
        <v>43444</v>
      </c>
      <c r="T868" s="170"/>
      <c r="U868" s="170"/>
      <c r="V868" s="169">
        <v>1074.49</v>
      </c>
      <c r="W868" s="172"/>
      <c r="X868" s="169" t="s">
        <v>154</v>
      </c>
      <c r="Y868" s="173"/>
      <c r="Z868" s="172">
        <v>1074.49</v>
      </c>
      <c r="AA868" s="169" t="s">
        <v>39</v>
      </c>
      <c r="AB868" s="174"/>
    </row>
    <row r="869" spans="1:28" ht="15.75" customHeight="1" x14ac:dyDescent="0.2">
      <c r="A869" s="168"/>
      <c r="B869" s="169" t="s">
        <v>246</v>
      </c>
      <c r="C869" s="169" t="s">
        <v>1377</v>
      </c>
      <c r="D869" s="170" t="s">
        <v>1747</v>
      </c>
      <c r="E869" s="170" t="s">
        <v>2181</v>
      </c>
      <c r="F869" s="170"/>
      <c r="G869" s="170" t="s">
        <v>185</v>
      </c>
      <c r="H869" s="169" t="s">
        <v>3264</v>
      </c>
      <c r="I869" s="171" t="s">
        <v>3594</v>
      </c>
      <c r="J869" s="87" t="s">
        <v>30</v>
      </c>
      <c r="K869" s="170"/>
      <c r="L869" s="170"/>
      <c r="M869" s="169" t="s">
        <v>188</v>
      </c>
      <c r="N869" s="169" t="s">
        <v>3661</v>
      </c>
      <c r="O869" s="170" t="s">
        <v>246</v>
      </c>
      <c r="P869" s="170" t="s">
        <v>246</v>
      </c>
      <c r="Q869" s="170"/>
      <c r="R869" s="170"/>
      <c r="S869" s="176">
        <v>43447</v>
      </c>
      <c r="T869" s="170"/>
      <c r="U869" s="170"/>
      <c r="V869" s="169">
        <v>1074.49</v>
      </c>
      <c r="W869" s="172"/>
      <c r="X869" s="169" t="s">
        <v>154</v>
      </c>
      <c r="Y869" s="173"/>
      <c r="Z869" s="172">
        <v>1074.49</v>
      </c>
      <c r="AA869" s="169" t="s">
        <v>39</v>
      </c>
      <c r="AB869" s="174"/>
    </row>
    <row r="870" spans="1:28" ht="15.75" customHeight="1" x14ac:dyDescent="0.2">
      <c r="A870" s="168"/>
      <c r="B870" s="169" t="s">
        <v>246</v>
      </c>
      <c r="C870" s="169" t="s">
        <v>1378</v>
      </c>
      <c r="D870" s="170" t="s">
        <v>1747</v>
      </c>
      <c r="E870" s="170" t="s">
        <v>2195</v>
      </c>
      <c r="F870" s="170"/>
      <c r="G870" s="170" t="s">
        <v>185</v>
      </c>
      <c r="H870" s="169" t="s">
        <v>3265</v>
      </c>
      <c r="I870" s="171" t="s">
        <v>3594</v>
      </c>
      <c r="J870" s="87" t="s">
        <v>30</v>
      </c>
      <c r="K870" s="170"/>
      <c r="L870" s="170"/>
      <c r="M870" s="169" t="s">
        <v>188</v>
      </c>
      <c r="N870" s="169" t="s">
        <v>4241</v>
      </c>
      <c r="O870" s="170" t="s">
        <v>246</v>
      </c>
      <c r="P870" s="170" t="s">
        <v>246</v>
      </c>
      <c r="Q870" s="170"/>
      <c r="R870" s="170"/>
      <c r="S870" s="176">
        <v>43452</v>
      </c>
      <c r="T870" s="170"/>
      <c r="U870" s="170"/>
      <c r="V870" s="169">
        <v>1074.49</v>
      </c>
      <c r="W870" s="172"/>
      <c r="X870" s="169" t="s">
        <v>154</v>
      </c>
      <c r="Y870" s="173"/>
      <c r="Z870" s="172">
        <v>1074.49</v>
      </c>
      <c r="AA870" s="169" t="s">
        <v>39</v>
      </c>
      <c r="AB870" s="174"/>
    </row>
    <row r="871" spans="1:28" ht="15.75" customHeight="1" x14ac:dyDescent="0.2">
      <c r="A871" s="168"/>
      <c r="B871" s="169" t="s">
        <v>246</v>
      </c>
      <c r="C871" s="169" t="s">
        <v>1379</v>
      </c>
      <c r="D871" s="170" t="s">
        <v>1747</v>
      </c>
      <c r="E871" s="170" t="s">
        <v>2180</v>
      </c>
      <c r="F871" s="170"/>
      <c r="G871" s="170" t="s">
        <v>185</v>
      </c>
      <c r="H871" s="169" t="s">
        <v>3266</v>
      </c>
      <c r="I871" s="171" t="s">
        <v>3594</v>
      </c>
      <c r="J871" s="87" t="s">
        <v>30</v>
      </c>
      <c r="K871" s="170"/>
      <c r="L871" s="170"/>
      <c r="M871" s="169" t="s">
        <v>188</v>
      </c>
      <c r="N871" s="169" t="s">
        <v>3671</v>
      </c>
      <c r="O871" s="170" t="s">
        <v>246</v>
      </c>
      <c r="P871" s="170" t="s">
        <v>246</v>
      </c>
      <c r="Q871" s="170"/>
      <c r="R871" s="170"/>
      <c r="S871" s="176">
        <v>43452</v>
      </c>
      <c r="T871" s="170"/>
      <c r="U871" s="170"/>
      <c r="V871" s="169">
        <v>1074.49</v>
      </c>
      <c r="W871" s="172"/>
      <c r="X871" s="169" t="s">
        <v>154</v>
      </c>
      <c r="Y871" s="173"/>
      <c r="Z871" s="172">
        <v>1074.49</v>
      </c>
      <c r="AA871" s="169" t="s">
        <v>39</v>
      </c>
      <c r="AB871" s="174"/>
    </row>
    <row r="872" spans="1:28" ht="15.75" customHeight="1" x14ac:dyDescent="0.2">
      <c r="A872" s="168"/>
      <c r="B872" s="169" t="s">
        <v>246</v>
      </c>
      <c r="C872" s="169" t="s">
        <v>1380</v>
      </c>
      <c r="D872" s="170" t="s">
        <v>1747</v>
      </c>
      <c r="E872" s="170" t="s">
        <v>2186</v>
      </c>
      <c r="F872" s="170"/>
      <c r="G872" s="170" t="s">
        <v>185</v>
      </c>
      <c r="H872" s="169" t="s">
        <v>3267</v>
      </c>
      <c r="I872" s="171" t="s">
        <v>3593</v>
      </c>
      <c r="J872" s="87" t="s">
        <v>30</v>
      </c>
      <c r="K872" s="170"/>
      <c r="L872" s="170"/>
      <c r="M872" s="169" t="s">
        <v>188</v>
      </c>
      <c r="N872" s="169" t="s">
        <v>4045</v>
      </c>
      <c r="O872" s="170" t="s">
        <v>246</v>
      </c>
      <c r="P872" s="170" t="s">
        <v>246</v>
      </c>
      <c r="Q872" s="170"/>
      <c r="R872" s="170"/>
      <c r="S872" s="176">
        <v>43453</v>
      </c>
      <c r="T872" s="170"/>
      <c r="U872" s="170"/>
      <c r="V872" s="169">
        <v>1074.49</v>
      </c>
      <c r="W872" s="172"/>
      <c r="X872" s="169" t="s">
        <v>154</v>
      </c>
      <c r="Y872" s="173"/>
      <c r="Z872" s="172">
        <v>1074.49</v>
      </c>
      <c r="AA872" s="169" t="s">
        <v>39</v>
      </c>
      <c r="AB872" s="174"/>
    </row>
    <row r="873" spans="1:28" ht="15.75" customHeight="1" x14ac:dyDescent="0.2">
      <c r="A873" s="168"/>
      <c r="B873" s="169" t="s">
        <v>246</v>
      </c>
      <c r="C873" s="169" t="s">
        <v>1381</v>
      </c>
      <c r="D873" s="170" t="s">
        <v>1747</v>
      </c>
      <c r="E873" s="170" t="s">
        <v>2186</v>
      </c>
      <c r="F873" s="170"/>
      <c r="G873" s="170" t="s">
        <v>185</v>
      </c>
      <c r="H873" s="169" t="s">
        <v>3268</v>
      </c>
      <c r="I873" s="171" t="s">
        <v>3593</v>
      </c>
      <c r="J873" s="87" t="s">
        <v>30</v>
      </c>
      <c r="K873" s="170"/>
      <c r="L873" s="170"/>
      <c r="M873" s="169" t="s">
        <v>188</v>
      </c>
      <c r="N873" s="169" t="s">
        <v>4242</v>
      </c>
      <c r="O873" s="170" t="s">
        <v>246</v>
      </c>
      <c r="P873" s="170" t="s">
        <v>246</v>
      </c>
      <c r="Q873" s="170"/>
      <c r="R873" s="170"/>
      <c r="S873" s="176">
        <v>43455</v>
      </c>
      <c r="T873" s="170"/>
      <c r="U873" s="170"/>
      <c r="V873" s="169">
        <v>1074.49</v>
      </c>
      <c r="W873" s="172"/>
      <c r="X873" s="169" t="s">
        <v>154</v>
      </c>
      <c r="Y873" s="173"/>
      <c r="Z873" s="172">
        <v>1074.49</v>
      </c>
      <c r="AA873" s="169" t="s">
        <v>39</v>
      </c>
      <c r="AB873" s="174"/>
    </row>
    <row r="874" spans="1:28" ht="15.75" customHeight="1" x14ac:dyDescent="0.2">
      <c r="A874" s="168"/>
      <c r="B874" s="169" t="s">
        <v>246</v>
      </c>
      <c r="C874" s="169" t="s">
        <v>1382</v>
      </c>
      <c r="D874" s="170" t="s">
        <v>1747</v>
      </c>
      <c r="E874" s="170" t="s">
        <v>2189</v>
      </c>
      <c r="F874" s="170"/>
      <c r="G874" s="170" t="s">
        <v>185</v>
      </c>
      <c r="H874" s="169" t="s">
        <v>3269</v>
      </c>
      <c r="I874" s="171" t="s">
        <v>246</v>
      </c>
      <c r="J874" s="87" t="s">
        <v>30</v>
      </c>
      <c r="K874" s="170"/>
      <c r="L874" s="170"/>
      <c r="M874" s="169" t="s">
        <v>188</v>
      </c>
      <c r="N874" s="169" t="s">
        <v>3660</v>
      </c>
      <c r="O874" s="170" t="s">
        <v>246</v>
      </c>
      <c r="P874" s="170" t="s">
        <v>246</v>
      </c>
      <c r="Q874" s="170"/>
      <c r="R874" s="170"/>
      <c r="S874" s="176">
        <v>43468</v>
      </c>
      <c r="T874" s="170"/>
      <c r="U874" s="170"/>
      <c r="V874" s="169">
        <v>600</v>
      </c>
      <c r="W874" s="172"/>
      <c r="X874" s="169"/>
      <c r="Y874" s="173"/>
      <c r="Z874" s="172">
        <v>600</v>
      </c>
      <c r="AA874" s="169" t="s">
        <v>246</v>
      </c>
      <c r="AB874" s="174"/>
    </row>
    <row r="875" spans="1:28" ht="15.75" customHeight="1" x14ac:dyDescent="0.2">
      <c r="A875" s="168"/>
      <c r="B875" s="169" t="s">
        <v>246</v>
      </c>
      <c r="C875" s="169" t="s">
        <v>1383</v>
      </c>
      <c r="D875" s="170" t="s">
        <v>1747</v>
      </c>
      <c r="E875" s="170" t="s">
        <v>2191</v>
      </c>
      <c r="F875" s="170"/>
      <c r="G875" s="170" t="s">
        <v>185</v>
      </c>
      <c r="H875" s="169" t="s">
        <v>3270</v>
      </c>
      <c r="I875" s="171" t="s">
        <v>3600</v>
      </c>
      <c r="J875" s="87" t="s">
        <v>30</v>
      </c>
      <c r="K875" s="170"/>
      <c r="L875" s="170"/>
      <c r="M875" s="169" t="s">
        <v>188</v>
      </c>
      <c r="N875" s="169" t="s">
        <v>3870</v>
      </c>
      <c r="O875" s="170" t="s">
        <v>246</v>
      </c>
      <c r="P875" s="170" t="s">
        <v>246</v>
      </c>
      <c r="Q875" s="170"/>
      <c r="R875" s="170"/>
      <c r="S875" s="176">
        <v>43468</v>
      </c>
      <c r="T875" s="170"/>
      <c r="U875" s="170"/>
      <c r="V875" s="169">
        <v>1074.49</v>
      </c>
      <c r="W875" s="172"/>
      <c r="X875" s="169" t="s">
        <v>154</v>
      </c>
      <c r="Y875" s="173"/>
      <c r="Z875" s="172">
        <v>1074.49</v>
      </c>
      <c r="AA875" s="169" t="s">
        <v>39</v>
      </c>
      <c r="AB875" s="174"/>
    </row>
    <row r="876" spans="1:28" ht="15.75" customHeight="1" x14ac:dyDescent="0.2">
      <c r="A876" s="168"/>
      <c r="B876" s="169" t="s">
        <v>246</v>
      </c>
      <c r="C876" s="169" t="s">
        <v>1384</v>
      </c>
      <c r="D876" s="170" t="s">
        <v>1747</v>
      </c>
      <c r="E876" s="170" t="s">
        <v>2196</v>
      </c>
      <c r="F876" s="170"/>
      <c r="G876" s="170" t="s">
        <v>185</v>
      </c>
      <c r="H876" s="169" t="s">
        <v>3271</v>
      </c>
      <c r="I876" s="171" t="s">
        <v>246</v>
      </c>
      <c r="J876" s="87" t="s">
        <v>30</v>
      </c>
      <c r="K876" s="170"/>
      <c r="L876" s="170"/>
      <c r="M876" s="169" t="s">
        <v>188</v>
      </c>
      <c r="N876" s="169" t="s">
        <v>246</v>
      </c>
      <c r="O876" s="170" t="s">
        <v>246</v>
      </c>
      <c r="P876" s="170" t="s">
        <v>246</v>
      </c>
      <c r="Q876" s="170"/>
      <c r="R876" s="170"/>
      <c r="S876" s="176">
        <v>43473</v>
      </c>
      <c r="T876" s="170"/>
      <c r="U876" s="170"/>
      <c r="V876" s="169">
        <v>1074.49</v>
      </c>
      <c r="W876" s="172"/>
      <c r="X876" s="169" t="s">
        <v>154</v>
      </c>
      <c r="Y876" s="173"/>
      <c r="Z876" s="172">
        <v>1074.49</v>
      </c>
      <c r="AA876" s="169" t="s">
        <v>246</v>
      </c>
      <c r="AB876" s="174"/>
    </row>
    <row r="877" spans="1:28" ht="15.75" customHeight="1" x14ac:dyDescent="0.2">
      <c r="A877" s="168"/>
      <c r="B877" s="169" t="s">
        <v>246</v>
      </c>
      <c r="C877" s="169" t="s">
        <v>1385</v>
      </c>
      <c r="D877" s="170" t="s">
        <v>1747</v>
      </c>
      <c r="E877" s="170" t="s">
        <v>2191</v>
      </c>
      <c r="F877" s="170"/>
      <c r="G877" s="170" t="s">
        <v>185</v>
      </c>
      <c r="H877" s="169" t="s">
        <v>3272</v>
      </c>
      <c r="I877" s="171" t="s">
        <v>246</v>
      </c>
      <c r="J877" s="87" t="s">
        <v>30</v>
      </c>
      <c r="K877" s="170"/>
      <c r="L877" s="170"/>
      <c r="M877" s="169" t="s">
        <v>188</v>
      </c>
      <c r="N877" s="169" t="s">
        <v>3656</v>
      </c>
      <c r="O877" s="170" t="s">
        <v>246</v>
      </c>
      <c r="P877" s="170" t="s">
        <v>246</v>
      </c>
      <c r="Q877" s="170"/>
      <c r="R877" s="170"/>
      <c r="S877" s="176">
        <v>43475</v>
      </c>
      <c r="T877" s="170"/>
      <c r="U877" s="170"/>
      <c r="V877" s="169">
        <v>1632</v>
      </c>
      <c r="W877" s="172"/>
      <c r="X877" s="169"/>
      <c r="Y877" s="173"/>
      <c r="Z877" s="172">
        <v>1632</v>
      </c>
      <c r="AA877" s="169" t="s">
        <v>246</v>
      </c>
      <c r="AB877" s="174"/>
    </row>
    <row r="878" spans="1:28" ht="15.75" customHeight="1" x14ac:dyDescent="0.2">
      <c r="A878" s="168"/>
      <c r="B878" s="169" t="s">
        <v>246</v>
      </c>
      <c r="C878" s="169" t="s">
        <v>1386</v>
      </c>
      <c r="D878" s="170" t="s">
        <v>1747</v>
      </c>
      <c r="E878" s="170" t="s">
        <v>2188</v>
      </c>
      <c r="F878" s="170"/>
      <c r="G878" s="170" t="s">
        <v>185</v>
      </c>
      <c r="H878" s="169" t="s">
        <v>3273</v>
      </c>
      <c r="I878" s="171" t="s">
        <v>246</v>
      </c>
      <c r="J878" s="87" t="s">
        <v>30</v>
      </c>
      <c r="K878" s="170"/>
      <c r="L878" s="170"/>
      <c r="M878" s="169" t="s">
        <v>188</v>
      </c>
      <c r="N878" s="169" t="s">
        <v>3677</v>
      </c>
      <c r="O878" s="170" t="s">
        <v>246</v>
      </c>
      <c r="P878" s="170" t="s">
        <v>246</v>
      </c>
      <c r="Q878" s="170"/>
      <c r="R878" s="170"/>
      <c r="S878" s="176">
        <v>43477</v>
      </c>
      <c r="T878" s="170"/>
      <c r="U878" s="170"/>
      <c r="V878" s="169">
        <v>1074.49</v>
      </c>
      <c r="W878" s="172"/>
      <c r="X878" s="169" t="s">
        <v>154</v>
      </c>
      <c r="Y878" s="173"/>
      <c r="Z878" s="172">
        <v>1074.49</v>
      </c>
      <c r="AA878" s="169" t="s">
        <v>246</v>
      </c>
      <c r="AB878" s="174"/>
    </row>
    <row r="879" spans="1:28" ht="15.75" customHeight="1" x14ac:dyDescent="0.2">
      <c r="A879" s="168"/>
      <c r="B879" s="169" t="s">
        <v>246</v>
      </c>
      <c r="C879" s="169" t="s">
        <v>246</v>
      </c>
      <c r="D879" s="170" t="s">
        <v>1747</v>
      </c>
      <c r="E879" s="170" t="s">
        <v>2188</v>
      </c>
      <c r="F879" s="170"/>
      <c r="G879" s="170" t="s">
        <v>185</v>
      </c>
      <c r="H879" s="169" t="s">
        <v>3274</v>
      </c>
      <c r="I879" s="171" t="s">
        <v>246</v>
      </c>
      <c r="J879" s="87" t="s">
        <v>30</v>
      </c>
      <c r="K879" s="170"/>
      <c r="L879" s="170"/>
      <c r="M879" s="169" t="s">
        <v>188</v>
      </c>
      <c r="N879" s="169" t="s">
        <v>4213</v>
      </c>
      <c r="O879" s="170" t="s">
        <v>246</v>
      </c>
      <c r="P879" s="170" t="s">
        <v>246</v>
      </c>
      <c r="Q879" s="170"/>
      <c r="R879" s="170"/>
      <c r="S879" s="176">
        <v>43514</v>
      </c>
      <c r="T879" s="170"/>
      <c r="U879" s="170"/>
      <c r="V879" s="169">
        <v>1632</v>
      </c>
      <c r="W879" s="172"/>
      <c r="X879" s="169"/>
      <c r="Y879" s="173"/>
      <c r="Z879" s="172">
        <v>1632</v>
      </c>
      <c r="AA879" s="169" t="s">
        <v>246</v>
      </c>
      <c r="AB879" s="174"/>
    </row>
    <row r="880" spans="1:28" ht="15.75" customHeight="1" x14ac:dyDescent="0.2">
      <c r="A880" s="168"/>
      <c r="B880" s="169" t="s">
        <v>246</v>
      </c>
      <c r="C880" s="169" t="s">
        <v>246</v>
      </c>
      <c r="D880" s="170" t="s">
        <v>1747</v>
      </c>
      <c r="E880" s="170" t="s">
        <v>2186</v>
      </c>
      <c r="F880" s="170"/>
      <c r="G880" s="170" t="s">
        <v>185</v>
      </c>
      <c r="H880" s="169" t="s">
        <v>3275</v>
      </c>
      <c r="I880" s="171" t="s">
        <v>246</v>
      </c>
      <c r="J880" s="87" t="s">
        <v>30</v>
      </c>
      <c r="K880" s="170"/>
      <c r="L880" s="170"/>
      <c r="M880" s="169" t="s">
        <v>188</v>
      </c>
      <c r="N880" s="169" t="s">
        <v>4243</v>
      </c>
      <c r="O880" s="170" t="s">
        <v>246</v>
      </c>
      <c r="P880" s="170" t="s">
        <v>246</v>
      </c>
      <c r="Q880" s="170"/>
      <c r="R880" s="170"/>
      <c r="S880" s="176">
        <v>43514</v>
      </c>
      <c r="T880" s="170"/>
      <c r="U880" s="170"/>
      <c r="V880" s="169">
        <v>1632</v>
      </c>
      <c r="W880" s="172"/>
      <c r="X880" s="169"/>
      <c r="Y880" s="173"/>
      <c r="Z880" s="172">
        <v>1632</v>
      </c>
      <c r="AA880" s="169" t="s">
        <v>246</v>
      </c>
      <c r="AB880" s="174"/>
    </row>
    <row r="881" spans="1:28" ht="15.75" customHeight="1" x14ac:dyDescent="0.2">
      <c r="A881" s="168"/>
      <c r="B881" s="169" t="s">
        <v>246</v>
      </c>
      <c r="C881" s="169" t="s">
        <v>1387</v>
      </c>
      <c r="D881" s="170" t="s">
        <v>1747</v>
      </c>
      <c r="E881" s="170" t="s">
        <v>2186</v>
      </c>
      <c r="F881" s="170"/>
      <c r="G881" s="170" t="s">
        <v>185</v>
      </c>
      <c r="H881" s="169" t="s">
        <v>3276</v>
      </c>
      <c r="I881" s="171" t="s">
        <v>246</v>
      </c>
      <c r="J881" s="87" t="s">
        <v>30</v>
      </c>
      <c r="K881" s="170"/>
      <c r="L881" s="170"/>
      <c r="M881" s="169" t="s">
        <v>188</v>
      </c>
      <c r="N881" s="169" t="s">
        <v>4045</v>
      </c>
      <c r="O881" s="170" t="s">
        <v>246</v>
      </c>
      <c r="P881" s="170" t="s">
        <v>246</v>
      </c>
      <c r="Q881" s="170"/>
      <c r="R881" s="170"/>
      <c r="S881" s="176">
        <v>43514</v>
      </c>
      <c r="T881" s="170"/>
      <c r="U881" s="170"/>
      <c r="V881" s="169">
        <v>1632</v>
      </c>
      <c r="W881" s="172"/>
      <c r="X881" s="169"/>
      <c r="Y881" s="173"/>
      <c r="Z881" s="172">
        <v>1632</v>
      </c>
      <c r="AA881" s="169" t="s">
        <v>246</v>
      </c>
      <c r="AB881" s="174"/>
    </row>
    <row r="882" spans="1:28" ht="15.75" customHeight="1" x14ac:dyDescent="0.2">
      <c r="A882" s="168"/>
      <c r="B882" s="169" t="s">
        <v>246</v>
      </c>
      <c r="C882" s="169" t="s">
        <v>1388</v>
      </c>
      <c r="D882" s="170" t="s">
        <v>1747</v>
      </c>
      <c r="E882" s="170" t="s">
        <v>2180</v>
      </c>
      <c r="F882" s="170"/>
      <c r="G882" s="170" t="s">
        <v>185</v>
      </c>
      <c r="H882" s="169" t="s">
        <v>3277</v>
      </c>
      <c r="I882" s="171" t="s">
        <v>246</v>
      </c>
      <c r="J882" s="87" t="s">
        <v>30</v>
      </c>
      <c r="K882" s="170"/>
      <c r="L882" s="170"/>
      <c r="M882" s="169" t="s">
        <v>188</v>
      </c>
      <c r="N882" s="169" t="s">
        <v>3670</v>
      </c>
      <c r="O882" s="170" t="s">
        <v>246</v>
      </c>
      <c r="P882" s="170" t="s">
        <v>246</v>
      </c>
      <c r="Q882" s="170"/>
      <c r="R882" s="170"/>
      <c r="S882" s="176">
        <v>43514</v>
      </c>
      <c r="T882" s="170"/>
      <c r="U882" s="170"/>
      <c r="V882" s="169">
        <v>1632</v>
      </c>
      <c r="W882" s="172"/>
      <c r="X882" s="169"/>
      <c r="Y882" s="173"/>
      <c r="Z882" s="172">
        <v>1632</v>
      </c>
      <c r="AA882" s="169" t="s">
        <v>246</v>
      </c>
      <c r="AB882" s="174"/>
    </row>
    <row r="883" spans="1:28" ht="15.75" customHeight="1" x14ac:dyDescent="0.2">
      <c r="A883" s="168"/>
      <c r="B883" s="169" t="s">
        <v>246</v>
      </c>
      <c r="C883" s="169" t="s">
        <v>1389</v>
      </c>
      <c r="D883" s="170" t="s">
        <v>1747</v>
      </c>
      <c r="E883" s="170" t="s">
        <v>2186</v>
      </c>
      <c r="F883" s="170"/>
      <c r="G883" s="170" t="s">
        <v>185</v>
      </c>
      <c r="H883" s="169" t="s">
        <v>3278</v>
      </c>
      <c r="I883" s="171" t="s">
        <v>3607</v>
      </c>
      <c r="J883" s="87" t="s">
        <v>30</v>
      </c>
      <c r="K883" s="170"/>
      <c r="L883" s="170"/>
      <c r="M883" s="169" t="s">
        <v>179</v>
      </c>
      <c r="N883" s="169" t="s">
        <v>4244</v>
      </c>
      <c r="O883" s="170" t="s">
        <v>246</v>
      </c>
      <c r="P883" s="170" t="s">
        <v>246</v>
      </c>
      <c r="Q883" s="170"/>
      <c r="R883" s="170"/>
      <c r="S883" s="176">
        <v>43150</v>
      </c>
      <c r="T883" s="170"/>
      <c r="U883" s="170"/>
      <c r="V883" s="169">
        <v>1632</v>
      </c>
      <c r="W883" s="172"/>
      <c r="X883" s="169"/>
      <c r="Y883" s="173"/>
      <c r="Z883" s="172">
        <v>1632</v>
      </c>
      <c r="AA883" s="169" t="s">
        <v>39</v>
      </c>
      <c r="AB883" s="174"/>
    </row>
    <row r="884" spans="1:28" ht="15.75" customHeight="1" x14ac:dyDescent="0.2">
      <c r="A884" s="168"/>
      <c r="B884" s="169" t="s">
        <v>246</v>
      </c>
      <c r="C884" s="169" t="s">
        <v>1390</v>
      </c>
      <c r="D884" s="170" t="s">
        <v>1747</v>
      </c>
      <c r="E884" s="170" t="s">
        <v>2179</v>
      </c>
      <c r="F884" s="170"/>
      <c r="G884" s="170" t="s">
        <v>185</v>
      </c>
      <c r="H884" s="169" t="s">
        <v>3279</v>
      </c>
      <c r="I884" s="171" t="s">
        <v>246</v>
      </c>
      <c r="J884" s="87" t="s">
        <v>30</v>
      </c>
      <c r="K884" s="170"/>
      <c r="L884" s="170"/>
      <c r="M884" s="169" t="s">
        <v>188</v>
      </c>
      <c r="N884" s="169" t="s">
        <v>4233</v>
      </c>
      <c r="O884" s="170" t="s">
        <v>246</v>
      </c>
      <c r="P884" s="170" t="s">
        <v>246</v>
      </c>
      <c r="Q884" s="170"/>
      <c r="R884" s="170"/>
      <c r="S884" s="176">
        <v>43453</v>
      </c>
      <c r="T884" s="170"/>
      <c r="U884" s="170"/>
      <c r="V884" s="169">
        <v>1074.49</v>
      </c>
      <c r="W884" s="172"/>
      <c r="X884" s="169" t="s">
        <v>154</v>
      </c>
      <c r="Y884" s="173"/>
      <c r="Z884" s="172">
        <v>1074.49</v>
      </c>
      <c r="AA884" s="169" t="s">
        <v>246</v>
      </c>
      <c r="AB884" s="174"/>
    </row>
    <row r="885" spans="1:28" ht="15.75" customHeight="1" x14ac:dyDescent="0.2">
      <c r="A885" s="168"/>
      <c r="B885" s="169" t="s">
        <v>486</v>
      </c>
      <c r="C885" s="169" t="s">
        <v>1391</v>
      </c>
      <c r="D885" s="170" t="s">
        <v>1748</v>
      </c>
      <c r="E885" s="170" t="s">
        <v>2197</v>
      </c>
      <c r="F885" s="170"/>
      <c r="G885" s="170" t="s">
        <v>185</v>
      </c>
      <c r="H885" s="169" t="s">
        <v>3280</v>
      </c>
      <c r="I885" s="171" t="s">
        <v>3596</v>
      </c>
      <c r="J885" s="87" t="s">
        <v>30</v>
      </c>
      <c r="K885" s="170"/>
      <c r="L885" s="170"/>
      <c r="M885" s="169" t="s">
        <v>184</v>
      </c>
      <c r="N885" s="169" t="s">
        <v>4245</v>
      </c>
      <c r="O885" s="170" t="s">
        <v>246</v>
      </c>
      <c r="P885" s="170" t="s">
        <v>246</v>
      </c>
      <c r="Q885" s="170"/>
      <c r="R885" s="170"/>
      <c r="S885" s="176">
        <v>43236</v>
      </c>
      <c r="T885" s="170"/>
      <c r="U885" s="170"/>
      <c r="V885" s="169">
        <v>480</v>
      </c>
      <c r="W885" s="172"/>
      <c r="X885" s="169" t="s">
        <v>153</v>
      </c>
      <c r="Y885" s="173"/>
      <c r="Z885" s="172">
        <v>480</v>
      </c>
      <c r="AA885" s="169" t="s">
        <v>39</v>
      </c>
      <c r="AB885" s="174"/>
    </row>
    <row r="886" spans="1:28" ht="15.75" customHeight="1" x14ac:dyDescent="0.2">
      <c r="A886" s="168"/>
      <c r="B886" s="169" t="s">
        <v>487</v>
      </c>
      <c r="C886" s="169" t="s">
        <v>1392</v>
      </c>
      <c r="D886" s="170" t="s">
        <v>1748</v>
      </c>
      <c r="E886" s="170" t="s">
        <v>2198</v>
      </c>
      <c r="F886" s="170"/>
      <c r="G886" s="170" t="s">
        <v>185</v>
      </c>
      <c r="H886" s="169" t="s">
        <v>3281</v>
      </c>
      <c r="I886" s="171" t="s">
        <v>3590</v>
      </c>
      <c r="J886" s="87" t="s">
        <v>30</v>
      </c>
      <c r="K886" s="170"/>
      <c r="L886" s="170"/>
      <c r="M886" s="169" t="s">
        <v>188</v>
      </c>
      <c r="N886" s="169" t="s">
        <v>3671</v>
      </c>
      <c r="O886" s="170" t="s">
        <v>246</v>
      </c>
      <c r="P886" s="170" t="s">
        <v>246</v>
      </c>
      <c r="Q886" s="170"/>
      <c r="R886" s="170"/>
      <c r="S886" s="176">
        <v>43281</v>
      </c>
      <c r="T886" s="170"/>
      <c r="U886" s="170"/>
      <c r="V886" s="169">
        <v>1332</v>
      </c>
      <c r="W886" s="172"/>
      <c r="X886" s="169" t="s">
        <v>153</v>
      </c>
      <c r="Y886" s="173"/>
      <c r="Z886" s="172">
        <v>1332</v>
      </c>
      <c r="AA886" s="169" t="s">
        <v>39</v>
      </c>
      <c r="AB886" s="174"/>
    </row>
    <row r="887" spans="1:28" ht="15.75" customHeight="1" x14ac:dyDescent="0.2">
      <c r="A887" s="168"/>
      <c r="B887" s="169" t="s">
        <v>488</v>
      </c>
      <c r="C887" s="169" t="s">
        <v>1393</v>
      </c>
      <c r="D887" s="170" t="s">
        <v>1748</v>
      </c>
      <c r="E887" s="170" t="s">
        <v>2199</v>
      </c>
      <c r="F887" s="170"/>
      <c r="G887" s="170" t="s">
        <v>185</v>
      </c>
      <c r="H887" s="169" t="s">
        <v>3282</v>
      </c>
      <c r="I887" s="171" t="s">
        <v>3588</v>
      </c>
      <c r="J887" s="87" t="s">
        <v>30</v>
      </c>
      <c r="K887" s="170"/>
      <c r="L887" s="170"/>
      <c r="M887" s="169" t="s">
        <v>184</v>
      </c>
      <c r="N887" s="169" t="s">
        <v>4246</v>
      </c>
      <c r="O887" s="170" t="s">
        <v>246</v>
      </c>
      <c r="P887" s="170" t="s">
        <v>246</v>
      </c>
      <c r="Q887" s="170"/>
      <c r="R887" s="170"/>
      <c r="S887" s="176">
        <v>43308</v>
      </c>
      <c r="T887" s="170"/>
      <c r="U887" s="170"/>
      <c r="V887" s="169">
        <v>240</v>
      </c>
      <c r="W887" s="172"/>
      <c r="X887" s="169" t="s">
        <v>153</v>
      </c>
      <c r="Y887" s="173"/>
      <c r="Z887" s="172">
        <v>240</v>
      </c>
      <c r="AA887" s="169" t="s">
        <v>39</v>
      </c>
      <c r="AB887" s="174"/>
    </row>
    <row r="888" spans="1:28" ht="15.75" customHeight="1" x14ac:dyDescent="0.2">
      <c r="A888" s="168"/>
      <c r="B888" s="169" t="s">
        <v>246</v>
      </c>
      <c r="C888" s="169" t="s">
        <v>1394</v>
      </c>
      <c r="D888" s="170" t="s">
        <v>1748</v>
      </c>
      <c r="E888" s="170" t="s">
        <v>2200</v>
      </c>
      <c r="F888" s="170"/>
      <c r="G888" s="170" t="s">
        <v>185</v>
      </c>
      <c r="H888" s="169" t="s">
        <v>3283</v>
      </c>
      <c r="I888" s="171" t="s">
        <v>3589</v>
      </c>
      <c r="J888" s="87" t="s">
        <v>30</v>
      </c>
      <c r="K888" s="170"/>
      <c r="L888" s="170"/>
      <c r="M888" s="169" t="s">
        <v>188</v>
      </c>
      <c r="N888" s="169" t="s">
        <v>4247</v>
      </c>
      <c r="O888" s="170" t="s">
        <v>246</v>
      </c>
      <c r="P888" s="170" t="s">
        <v>246</v>
      </c>
      <c r="Q888" s="170"/>
      <c r="R888" s="170"/>
      <c r="S888" s="176">
        <v>43309</v>
      </c>
      <c r="T888" s="170"/>
      <c r="U888" s="170"/>
      <c r="V888" s="169">
        <v>888</v>
      </c>
      <c r="W888" s="172"/>
      <c r="X888" s="169" t="s">
        <v>153</v>
      </c>
      <c r="Y888" s="173"/>
      <c r="Z888" s="172">
        <v>888</v>
      </c>
      <c r="AA888" s="169" t="s">
        <v>39</v>
      </c>
      <c r="AB888" s="174"/>
    </row>
    <row r="889" spans="1:28" ht="15.75" customHeight="1" x14ac:dyDescent="0.2">
      <c r="A889" s="168"/>
      <c r="B889" s="169" t="s">
        <v>246</v>
      </c>
      <c r="C889" s="169" t="s">
        <v>1395</v>
      </c>
      <c r="D889" s="170" t="s">
        <v>1748</v>
      </c>
      <c r="E889" s="170" t="s">
        <v>2201</v>
      </c>
      <c r="F889" s="170"/>
      <c r="G889" s="170" t="s">
        <v>185</v>
      </c>
      <c r="H889" s="169" t="s">
        <v>3284</v>
      </c>
      <c r="I889" s="171" t="s">
        <v>3590</v>
      </c>
      <c r="J889" s="87" t="s">
        <v>30</v>
      </c>
      <c r="K889" s="170"/>
      <c r="L889" s="170"/>
      <c r="M889" s="169" t="s">
        <v>186</v>
      </c>
      <c r="N889" s="169" t="s">
        <v>4248</v>
      </c>
      <c r="O889" s="170" t="s">
        <v>246</v>
      </c>
      <c r="P889" s="170" t="s">
        <v>246</v>
      </c>
      <c r="Q889" s="170"/>
      <c r="R889" s="170"/>
      <c r="S889" s="176">
        <v>43336</v>
      </c>
      <c r="T889" s="170"/>
      <c r="U889" s="170"/>
      <c r="V889" s="169">
        <v>240</v>
      </c>
      <c r="W889" s="172"/>
      <c r="X889" s="169" t="s">
        <v>153</v>
      </c>
      <c r="Y889" s="173"/>
      <c r="Z889" s="172">
        <v>240</v>
      </c>
      <c r="AA889" s="169" t="s">
        <v>39</v>
      </c>
      <c r="AB889" s="174"/>
    </row>
    <row r="890" spans="1:28" ht="15.75" customHeight="1" x14ac:dyDescent="0.2">
      <c r="A890" s="168"/>
      <c r="B890" s="169"/>
      <c r="C890" s="169" t="s">
        <v>1396</v>
      </c>
      <c r="D890" s="170" t="s">
        <v>1748</v>
      </c>
      <c r="E890" s="170" t="s">
        <v>2202</v>
      </c>
      <c r="F890" s="170"/>
      <c r="G890" s="170" t="s">
        <v>185</v>
      </c>
      <c r="H890" s="169" t="s">
        <v>3285</v>
      </c>
      <c r="I890" s="171" t="s">
        <v>3580</v>
      </c>
      <c r="J890" s="87" t="s">
        <v>30</v>
      </c>
      <c r="K890" s="170"/>
      <c r="L890" s="170"/>
      <c r="M890" s="169" t="s">
        <v>3631</v>
      </c>
      <c r="N890" s="169" t="s">
        <v>4249</v>
      </c>
      <c r="O890" s="170" t="s">
        <v>246</v>
      </c>
      <c r="P890" s="170" t="s">
        <v>246</v>
      </c>
      <c r="Q890" s="170"/>
      <c r="R890" s="170"/>
      <c r="S890" s="176">
        <v>43372</v>
      </c>
      <c r="T890" s="170"/>
      <c r="U890" s="170"/>
      <c r="V890" s="169">
        <v>240</v>
      </c>
      <c r="W890" s="172"/>
      <c r="X890" s="169" t="s">
        <v>153</v>
      </c>
      <c r="Y890" s="173"/>
      <c r="Z890" s="172">
        <v>240</v>
      </c>
      <c r="AA890" s="169" t="s">
        <v>39</v>
      </c>
      <c r="AB890" s="174"/>
    </row>
    <row r="891" spans="1:28" ht="15.75" customHeight="1" x14ac:dyDescent="0.2">
      <c r="A891" s="168"/>
      <c r="B891" s="169" t="s">
        <v>246</v>
      </c>
      <c r="C891" s="169" t="s">
        <v>1397</v>
      </c>
      <c r="D891" s="170" t="s">
        <v>1748</v>
      </c>
      <c r="E891" s="170" t="s">
        <v>2203</v>
      </c>
      <c r="F891" s="170"/>
      <c r="G891" s="170" t="s">
        <v>185</v>
      </c>
      <c r="H891" s="169" t="s">
        <v>3286</v>
      </c>
      <c r="I891" s="171" t="s">
        <v>3594</v>
      </c>
      <c r="J891" s="87" t="s">
        <v>30</v>
      </c>
      <c r="K891" s="170"/>
      <c r="L891" s="170"/>
      <c r="M891" s="169" t="s">
        <v>190</v>
      </c>
      <c r="N891" s="169" t="s">
        <v>3967</v>
      </c>
      <c r="O891" s="170" t="s">
        <v>246</v>
      </c>
      <c r="P891" s="170" t="s">
        <v>246</v>
      </c>
      <c r="Q891" s="170"/>
      <c r="R891" s="170"/>
      <c r="S891" s="176">
        <v>43463</v>
      </c>
      <c r="T891" s="170"/>
      <c r="U891" s="170"/>
      <c r="V891" s="169">
        <v>720</v>
      </c>
      <c r="W891" s="172"/>
      <c r="X891" s="169" t="s">
        <v>153</v>
      </c>
      <c r="Y891" s="173"/>
      <c r="Z891" s="172">
        <v>720</v>
      </c>
      <c r="AA891" s="169" t="s">
        <v>39</v>
      </c>
      <c r="AB891" s="174"/>
    </row>
    <row r="892" spans="1:28" ht="15.75" customHeight="1" x14ac:dyDescent="0.2">
      <c r="A892" s="168"/>
      <c r="B892" s="169" t="s">
        <v>246</v>
      </c>
      <c r="C892" s="169" t="s">
        <v>1398</v>
      </c>
      <c r="D892" s="170" t="s">
        <v>1748</v>
      </c>
      <c r="E892" s="170" t="s">
        <v>2204</v>
      </c>
      <c r="F892" s="170"/>
      <c r="G892" s="170" t="s">
        <v>185</v>
      </c>
      <c r="H892" s="169" t="s">
        <v>3287</v>
      </c>
      <c r="I892" s="171" t="s">
        <v>3594</v>
      </c>
      <c r="J892" s="87" t="s">
        <v>30</v>
      </c>
      <c r="K892" s="170"/>
      <c r="L892" s="170"/>
      <c r="M892" s="169" t="s">
        <v>186</v>
      </c>
      <c r="N892" s="169" t="s">
        <v>3757</v>
      </c>
      <c r="O892" s="170" t="s">
        <v>246</v>
      </c>
      <c r="P892" s="170" t="s">
        <v>246</v>
      </c>
      <c r="Q892" s="170"/>
      <c r="R892" s="170"/>
      <c r="S892" s="176">
        <v>43463</v>
      </c>
      <c r="T892" s="170"/>
      <c r="U892" s="170"/>
      <c r="V892" s="169">
        <v>714</v>
      </c>
      <c r="W892" s="172"/>
      <c r="X892" s="169" t="s">
        <v>153</v>
      </c>
      <c r="Y892" s="173"/>
      <c r="Z892" s="172">
        <v>714</v>
      </c>
      <c r="AA892" s="169" t="s">
        <v>39</v>
      </c>
      <c r="AB892" s="174"/>
    </row>
    <row r="893" spans="1:28" ht="15.75" customHeight="1" x14ac:dyDescent="0.2">
      <c r="A893" s="168"/>
      <c r="B893" s="169" t="s">
        <v>246</v>
      </c>
      <c r="C893" s="169" t="s">
        <v>1399</v>
      </c>
      <c r="D893" s="170" t="s">
        <v>1748</v>
      </c>
      <c r="E893" s="170" t="s">
        <v>2199</v>
      </c>
      <c r="F893" s="170"/>
      <c r="G893" s="170" t="s">
        <v>185</v>
      </c>
      <c r="H893" s="169" t="s">
        <v>3288</v>
      </c>
      <c r="I893" s="171" t="s">
        <v>246</v>
      </c>
      <c r="J893" s="87" t="s">
        <v>30</v>
      </c>
      <c r="K893" s="170"/>
      <c r="L893" s="170"/>
      <c r="M893" s="169" t="s">
        <v>184</v>
      </c>
      <c r="N893" s="169" t="s">
        <v>4246</v>
      </c>
      <c r="O893" s="170" t="s">
        <v>246</v>
      </c>
      <c r="P893" s="170" t="s">
        <v>246</v>
      </c>
      <c r="Q893" s="170"/>
      <c r="R893" s="170"/>
      <c r="S893" s="176">
        <v>43486</v>
      </c>
      <c r="T893" s="170"/>
      <c r="U893" s="170"/>
      <c r="V893" s="169">
        <v>240</v>
      </c>
      <c r="W893" s="172"/>
      <c r="X893" s="169" t="s">
        <v>153</v>
      </c>
      <c r="Y893" s="173"/>
      <c r="Z893" s="172">
        <v>240</v>
      </c>
      <c r="AA893" s="169" t="s">
        <v>246</v>
      </c>
      <c r="AB893" s="174"/>
    </row>
    <row r="894" spans="1:28" ht="15.75" customHeight="1" x14ac:dyDescent="0.2">
      <c r="A894" s="168"/>
      <c r="B894" s="169" t="s">
        <v>246</v>
      </c>
      <c r="C894" s="169" t="s">
        <v>1400</v>
      </c>
      <c r="D894" s="170" t="s">
        <v>1748</v>
      </c>
      <c r="E894" s="170" t="s">
        <v>2198</v>
      </c>
      <c r="F894" s="170"/>
      <c r="G894" s="170" t="s">
        <v>185</v>
      </c>
      <c r="H894" s="169" t="s">
        <v>3289</v>
      </c>
      <c r="I894" s="171" t="s">
        <v>246</v>
      </c>
      <c r="J894" s="87" t="s">
        <v>30</v>
      </c>
      <c r="K894" s="170"/>
      <c r="L894" s="170"/>
      <c r="M894" s="169" t="s">
        <v>188</v>
      </c>
      <c r="N894" s="169" t="s">
        <v>3834</v>
      </c>
      <c r="O894" s="170" t="s">
        <v>246</v>
      </c>
      <c r="P894" s="170" t="s">
        <v>246</v>
      </c>
      <c r="Q894" s="170"/>
      <c r="R894" s="170"/>
      <c r="S894" s="176">
        <v>43491</v>
      </c>
      <c r="T894" s="170"/>
      <c r="U894" s="170"/>
      <c r="V894" s="169">
        <v>1776</v>
      </c>
      <c r="W894" s="172"/>
      <c r="X894" s="169" t="s">
        <v>153</v>
      </c>
      <c r="Y894" s="173"/>
      <c r="Z894" s="172">
        <v>1776</v>
      </c>
      <c r="AA894" s="169" t="s">
        <v>246</v>
      </c>
      <c r="AB894" s="174"/>
    </row>
    <row r="895" spans="1:28" ht="15.75" customHeight="1" x14ac:dyDescent="0.2">
      <c r="A895" s="168"/>
      <c r="B895" s="169" t="s">
        <v>246</v>
      </c>
      <c r="C895" s="169" t="s">
        <v>1401</v>
      </c>
      <c r="D895" s="170" t="s">
        <v>1748</v>
      </c>
      <c r="E895" s="170" t="s">
        <v>2205</v>
      </c>
      <c r="F895" s="170"/>
      <c r="G895" s="170" t="s">
        <v>185</v>
      </c>
      <c r="H895" s="169" t="s">
        <v>3290</v>
      </c>
      <c r="I895" s="171" t="s">
        <v>246</v>
      </c>
      <c r="J895" s="87" t="s">
        <v>30</v>
      </c>
      <c r="K895" s="170"/>
      <c r="L895" s="170"/>
      <c r="M895" s="169" t="s">
        <v>186</v>
      </c>
      <c r="N895" s="169" t="s">
        <v>3911</v>
      </c>
      <c r="O895" s="170" t="s">
        <v>246</v>
      </c>
      <c r="P895" s="170" t="s">
        <v>246</v>
      </c>
      <c r="Q895" s="170"/>
      <c r="R895" s="170"/>
      <c r="S895" s="176">
        <v>43554</v>
      </c>
      <c r="T895" s="170"/>
      <c r="U895" s="170"/>
      <c r="V895" s="169">
        <v>240</v>
      </c>
      <c r="W895" s="172"/>
      <c r="X895" s="169" t="s">
        <v>153</v>
      </c>
      <c r="Y895" s="173"/>
      <c r="Z895" s="172">
        <v>240</v>
      </c>
      <c r="AA895" s="169" t="s">
        <v>246</v>
      </c>
      <c r="AB895" s="174"/>
    </row>
    <row r="896" spans="1:28" ht="15.75" customHeight="1" x14ac:dyDescent="0.2">
      <c r="A896" s="168"/>
      <c r="B896" s="169" t="s">
        <v>246</v>
      </c>
      <c r="C896" s="169" t="s">
        <v>1402</v>
      </c>
      <c r="D896" s="170" t="s">
        <v>1748</v>
      </c>
      <c r="E896" s="170" t="s">
        <v>2206</v>
      </c>
      <c r="F896" s="170"/>
      <c r="G896" s="170" t="s">
        <v>185</v>
      </c>
      <c r="H896" s="169" t="s">
        <v>3291</v>
      </c>
      <c r="I896" s="171" t="s">
        <v>3613</v>
      </c>
      <c r="J896" s="87" t="s">
        <v>30</v>
      </c>
      <c r="K896" s="170"/>
      <c r="L896" s="170"/>
      <c r="M896" s="169" t="s">
        <v>32</v>
      </c>
      <c r="N896" s="169" t="s">
        <v>3789</v>
      </c>
      <c r="O896" s="170" t="s">
        <v>246</v>
      </c>
      <c r="P896" s="170" t="s">
        <v>246</v>
      </c>
      <c r="Q896" s="170"/>
      <c r="R896" s="170"/>
      <c r="S896" s="176">
        <v>43152</v>
      </c>
      <c r="T896" s="170"/>
      <c r="U896" s="170"/>
      <c r="V896" s="169">
        <v>480</v>
      </c>
      <c r="W896" s="172"/>
      <c r="X896" s="169" t="s">
        <v>153</v>
      </c>
      <c r="Y896" s="173"/>
      <c r="Z896" s="172">
        <v>480</v>
      </c>
      <c r="AA896" s="169" t="s">
        <v>39</v>
      </c>
      <c r="AB896" s="174"/>
    </row>
    <row r="897" spans="1:28" ht="15.75" customHeight="1" x14ac:dyDescent="0.2">
      <c r="A897" s="168"/>
      <c r="B897" s="169" t="s">
        <v>246</v>
      </c>
      <c r="C897" s="169" t="s">
        <v>1403</v>
      </c>
      <c r="D897" s="170" t="s">
        <v>1749</v>
      </c>
      <c r="E897" s="170" t="s">
        <v>2207</v>
      </c>
      <c r="F897" s="170"/>
      <c r="G897" s="170" t="s">
        <v>185</v>
      </c>
      <c r="H897" s="169" t="s">
        <v>3292</v>
      </c>
      <c r="I897" s="171" t="s">
        <v>3605</v>
      </c>
      <c r="J897" s="87" t="s">
        <v>30</v>
      </c>
      <c r="K897" s="170"/>
      <c r="L897" s="170"/>
      <c r="M897" s="169" t="s">
        <v>32</v>
      </c>
      <c r="N897" s="169" t="s">
        <v>4250</v>
      </c>
      <c r="O897" s="170" t="s">
        <v>246</v>
      </c>
      <c r="P897" s="170" t="s">
        <v>246</v>
      </c>
      <c r="Q897" s="170"/>
      <c r="R897" s="170"/>
      <c r="S897" s="176">
        <v>43335</v>
      </c>
      <c r="T897" s="170"/>
      <c r="U897" s="170"/>
      <c r="V897" s="169">
        <v>2332.1</v>
      </c>
      <c r="W897" s="172"/>
      <c r="X897" s="169"/>
      <c r="Y897" s="173"/>
      <c r="Z897" s="172">
        <v>2332.1</v>
      </c>
      <c r="AA897" s="169" t="s">
        <v>39</v>
      </c>
      <c r="AB897" s="174"/>
    </row>
    <row r="898" spans="1:28" ht="15.75" customHeight="1" x14ac:dyDescent="0.2">
      <c r="A898" s="168"/>
      <c r="B898" s="169" t="s">
        <v>246</v>
      </c>
      <c r="C898" s="169" t="s">
        <v>246</v>
      </c>
      <c r="D898" s="170" t="s">
        <v>1750</v>
      </c>
      <c r="E898" s="170" t="s">
        <v>2208</v>
      </c>
      <c r="F898" s="170"/>
      <c r="G898" s="170" t="s">
        <v>185</v>
      </c>
      <c r="H898" s="169" t="s">
        <v>3293</v>
      </c>
      <c r="I898" s="171" t="s">
        <v>246</v>
      </c>
      <c r="J898" s="87" t="s">
        <v>30</v>
      </c>
      <c r="K898" s="170"/>
      <c r="L898" s="170"/>
      <c r="M898" s="169" t="s">
        <v>188</v>
      </c>
      <c r="N898" s="169" t="s">
        <v>4251</v>
      </c>
      <c r="O898" s="170" t="s">
        <v>246</v>
      </c>
      <c r="P898" s="170" t="s">
        <v>246</v>
      </c>
      <c r="Q898" s="170"/>
      <c r="R898" s="170"/>
      <c r="S898" s="176">
        <v>43321</v>
      </c>
      <c r="T898" s="170"/>
      <c r="U898" s="170"/>
      <c r="V898" s="169">
        <v>2283.96</v>
      </c>
      <c r="W898" s="172"/>
      <c r="X898" s="169"/>
      <c r="Y898" s="173"/>
      <c r="Z898" s="172">
        <v>2283.96</v>
      </c>
      <c r="AA898" s="169" t="s">
        <v>246</v>
      </c>
      <c r="AB898" s="174"/>
    </row>
    <row r="899" spans="1:28" ht="15.75" customHeight="1" x14ac:dyDescent="0.2">
      <c r="A899" s="168"/>
      <c r="B899" s="169" t="s">
        <v>489</v>
      </c>
      <c r="C899" s="169" t="s">
        <v>1404</v>
      </c>
      <c r="D899" s="170" t="s">
        <v>1751</v>
      </c>
      <c r="E899" s="170" t="s">
        <v>2209</v>
      </c>
      <c r="F899" s="170"/>
      <c r="G899" s="170" t="s">
        <v>185</v>
      </c>
      <c r="H899" s="169" t="s">
        <v>3294</v>
      </c>
      <c r="I899" s="171" t="s">
        <v>3584</v>
      </c>
      <c r="J899" s="87" t="s">
        <v>30</v>
      </c>
      <c r="K899" s="170" t="s">
        <v>31</v>
      </c>
      <c r="L899" s="170"/>
      <c r="M899" s="169" t="s">
        <v>3633</v>
      </c>
      <c r="N899" s="169" t="s">
        <v>4252</v>
      </c>
      <c r="O899" s="170" t="s">
        <v>37</v>
      </c>
      <c r="P899" s="170" t="s">
        <v>4493</v>
      </c>
      <c r="Q899" s="170"/>
      <c r="R899" s="170"/>
      <c r="S899" s="176">
        <v>43202</v>
      </c>
      <c r="T899" s="170"/>
      <c r="U899" s="170"/>
      <c r="V899" s="169">
        <v>1681.92</v>
      </c>
      <c r="W899" s="172"/>
      <c r="X899" s="169"/>
      <c r="Y899" s="173">
        <v>840.96</v>
      </c>
      <c r="Z899" s="172">
        <v>840.96</v>
      </c>
      <c r="AA899" s="169" t="s">
        <v>39</v>
      </c>
      <c r="AB899" s="174"/>
    </row>
    <row r="900" spans="1:28" ht="15.75" customHeight="1" x14ac:dyDescent="0.2">
      <c r="A900" s="168"/>
      <c r="B900" s="169" t="s">
        <v>490</v>
      </c>
      <c r="C900" s="169" t="s">
        <v>1405</v>
      </c>
      <c r="D900" s="170" t="s">
        <v>1751</v>
      </c>
      <c r="E900" s="170" t="s">
        <v>2210</v>
      </c>
      <c r="F900" s="170"/>
      <c r="G900" s="170" t="s">
        <v>185</v>
      </c>
      <c r="H900" s="169" t="s">
        <v>3295</v>
      </c>
      <c r="I900" s="171" t="s">
        <v>3593</v>
      </c>
      <c r="J900" s="87" t="s">
        <v>30</v>
      </c>
      <c r="K900" s="170" t="s">
        <v>31</v>
      </c>
      <c r="L900" s="170"/>
      <c r="M900" s="169" t="s">
        <v>184</v>
      </c>
      <c r="N900" s="169" t="s">
        <v>4253</v>
      </c>
      <c r="O900" s="170" t="s">
        <v>37</v>
      </c>
      <c r="P900" s="170" t="s">
        <v>4494</v>
      </c>
      <c r="Q900" s="170"/>
      <c r="R900" s="170"/>
      <c r="S900" s="176">
        <v>43398</v>
      </c>
      <c r="T900" s="170"/>
      <c r="U900" s="170"/>
      <c r="V900" s="169">
        <v>2733.93</v>
      </c>
      <c r="W900" s="172">
        <v>1762.67</v>
      </c>
      <c r="X900" s="169"/>
      <c r="Y900" s="173">
        <v>1366.03</v>
      </c>
      <c r="Z900" s="172">
        <v>1367.9</v>
      </c>
      <c r="AA900" s="169" t="s">
        <v>39</v>
      </c>
      <c r="AB900" s="174"/>
    </row>
    <row r="901" spans="1:28" ht="15.75" customHeight="1" x14ac:dyDescent="0.2">
      <c r="A901" s="168"/>
      <c r="B901" s="169" t="s">
        <v>246</v>
      </c>
      <c r="C901" s="169" t="s">
        <v>1406</v>
      </c>
      <c r="D901" s="170" t="s">
        <v>1751</v>
      </c>
      <c r="E901" s="170" t="s">
        <v>2210</v>
      </c>
      <c r="F901" s="170"/>
      <c r="G901" s="170" t="s">
        <v>185</v>
      </c>
      <c r="H901" s="169" t="s">
        <v>3296</v>
      </c>
      <c r="I901" s="171" t="s">
        <v>3594</v>
      </c>
      <c r="J901" s="87" t="s">
        <v>30</v>
      </c>
      <c r="K901" s="170"/>
      <c r="L901" s="170"/>
      <c r="M901" s="169" t="s">
        <v>186</v>
      </c>
      <c r="N901" s="169" t="s">
        <v>3768</v>
      </c>
      <c r="O901" s="170" t="s">
        <v>246</v>
      </c>
      <c r="P901" s="170" t="s">
        <v>246</v>
      </c>
      <c r="Q901" s="170"/>
      <c r="R901" s="170"/>
      <c r="S901" s="176">
        <v>43433</v>
      </c>
      <c r="T901" s="170"/>
      <c r="U901" s="170"/>
      <c r="V901" s="169">
        <v>2769.17</v>
      </c>
      <c r="W901" s="172">
        <v>1785.39</v>
      </c>
      <c r="X901" s="169"/>
      <c r="Y901" s="173"/>
      <c r="Z901" s="172">
        <v>2769.17</v>
      </c>
      <c r="AA901" s="169" t="s">
        <v>39</v>
      </c>
      <c r="AB901" s="174"/>
    </row>
    <row r="902" spans="1:28" ht="15.75" customHeight="1" x14ac:dyDescent="0.2">
      <c r="A902" s="168"/>
      <c r="B902" s="169" t="s">
        <v>246</v>
      </c>
      <c r="C902" s="169" t="s">
        <v>246</v>
      </c>
      <c r="D902" s="170" t="s">
        <v>1751</v>
      </c>
      <c r="E902" s="170" t="s">
        <v>2210</v>
      </c>
      <c r="F902" s="170"/>
      <c r="G902" s="170" t="s">
        <v>185</v>
      </c>
      <c r="H902" s="169" t="s">
        <v>3297</v>
      </c>
      <c r="I902" s="171" t="s">
        <v>246</v>
      </c>
      <c r="J902" s="87" t="s">
        <v>30</v>
      </c>
      <c r="K902" s="170"/>
      <c r="L902" s="170"/>
      <c r="M902" s="169" t="s">
        <v>184</v>
      </c>
      <c r="N902" s="169" t="s">
        <v>4254</v>
      </c>
      <c r="O902" s="170" t="s">
        <v>246</v>
      </c>
      <c r="P902" s="170" t="s">
        <v>246</v>
      </c>
      <c r="Q902" s="170"/>
      <c r="R902" s="170"/>
      <c r="S902" s="176">
        <v>43496</v>
      </c>
      <c r="T902" s="170"/>
      <c r="U902" s="170"/>
      <c r="V902" s="169">
        <v>2835.96</v>
      </c>
      <c r="W902" s="172"/>
      <c r="X902" s="169"/>
      <c r="Y902" s="173"/>
      <c r="Z902" s="172">
        <v>2835.96</v>
      </c>
      <c r="AA902" s="169" t="s">
        <v>246</v>
      </c>
      <c r="AB902" s="174"/>
    </row>
    <row r="903" spans="1:28" ht="15.75" customHeight="1" x14ac:dyDescent="0.2">
      <c r="A903" s="168"/>
      <c r="B903" s="169" t="s">
        <v>246</v>
      </c>
      <c r="C903" s="169" t="s">
        <v>246</v>
      </c>
      <c r="D903" s="170" t="s">
        <v>1751</v>
      </c>
      <c r="E903" s="170" t="s">
        <v>2210</v>
      </c>
      <c r="F903" s="170"/>
      <c r="G903" s="170" t="s">
        <v>246</v>
      </c>
      <c r="H903" s="169" t="s">
        <v>3298</v>
      </c>
      <c r="I903" s="171" t="s">
        <v>246</v>
      </c>
      <c r="J903" s="87" t="s">
        <v>30</v>
      </c>
      <c r="K903" s="170" t="s">
        <v>31</v>
      </c>
      <c r="L903" s="170"/>
      <c r="M903" s="169" t="s">
        <v>184</v>
      </c>
      <c r="N903" s="169" t="s">
        <v>3651</v>
      </c>
      <c r="O903" s="170" t="s">
        <v>37</v>
      </c>
      <c r="P903" s="170" t="s">
        <v>4415</v>
      </c>
      <c r="Q903" s="170"/>
      <c r="R903" s="170"/>
      <c r="S903" s="176">
        <v>43496</v>
      </c>
      <c r="T903" s="170"/>
      <c r="U903" s="170"/>
      <c r="V903" s="169">
        <v>2813.16</v>
      </c>
      <c r="W903" s="172">
        <v>1746.26</v>
      </c>
      <c r="X903" s="169"/>
      <c r="Y903" s="173">
        <v>1406.58</v>
      </c>
      <c r="Z903" s="172">
        <v>1406.58</v>
      </c>
      <c r="AA903" s="169" t="s">
        <v>246</v>
      </c>
      <c r="AB903" s="174"/>
    </row>
    <row r="904" spans="1:28" ht="15.75" customHeight="1" x14ac:dyDescent="0.2">
      <c r="A904" s="168"/>
      <c r="B904" s="169" t="s">
        <v>246</v>
      </c>
      <c r="C904" s="169" t="s">
        <v>1407</v>
      </c>
      <c r="D904" s="170" t="s">
        <v>1752</v>
      </c>
      <c r="E904" s="170" t="s">
        <v>2211</v>
      </c>
      <c r="F904" s="170"/>
      <c r="G904" s="170" t="s">
        <v>185</v>
      </c>
      <c r="H904" s="169" t="s">
        <v>3299</v>
      </c>
      <c r="I904" s="171" t="s">
        <v>3589</v>
      </c>
      <c r="J904" s="87" t="s">
        <v>30</v>
      </c>
      <c r="K904" s="170"/>
      <c r="L904" s="170"/>
      <c r="M904" s="169" t="s">
        <v>188</v>
      </c>
      <c r="N904" s="169" t="s">
        <v>4255</v>
      </c>
      <c r="O904" s="170" t="s">
        <v>246</v>
      </c>
      <c r="P904" s="170" t="s">
        <v>246</v>
      </c>
      <c r="Q904" s="170"/>
      <c r="R904" s="170"/>
      <c r="S904" s="176">
        <v>43314</v>
      </c>
      <c r="T904" s="170"/>
      <c r="U904" s="170"/>
      <c r="V904" s="169">
        <v>730.87</v>
      </c>
      <c r="W904" s="172"/>
      <c r="X904" s="169"/>
      <c r="Y904" s="173"/>
      <c r="Z904" s="172">
        <v>730.87</v>
      </c>
      <c r="AA904" s="169" t="s">
        <v>39</v>
      </c>
      <c r="AB904" s="174"/>
    </row>
    <row r="905" spans="1:28" ht="15.75" customHeight="1" x14ac:dyDescent="0.2">
      <c r="A905" s="168"/>
      <c r="B905" s="169" t="s">
        <v>246</v>
      </c>
      <c r="C905" s="169" t="s">
        <v>1408</v>
      </c>
      <c r="D905" s="170" t="s">
        <v>1752</v>
      </c>
      <c r="E905" s="170" t="s">
        <v>2212</v>
      </c>
      <c r="F905" s="170"/>
      <c r="G905" s="170" t="s">
        <v>185</v>
      </c>
      <c r="H905" s="169" t="s">
        <v>3300</v>
      </c>
      <c r="I905" s="171" t="s">
        <v>3590</v>
      </c>
      <c r="J905" s="87" t="s">
        <v>30</v>
      </c>
      <c r="K905" s="170"/>
      <c r="L905" s="170"/>
      <c r="M905" s="169" t="s">
        <v>188</v>
      </c>
      <c r="N905" s="169" t="s">
        <v>3778</v>
      </c>
      <c r="O905" s="170" t="s">
        <v>246</v>
      </c>
      <c r="P905" s="170" t="s">
        <v>246</v>
      </c>
      <c r="Q905" s="170"/>
      <c r="R905" s="170"/>
      <c r="S905" s="176">
        <v>43335</v>
      </c>
      <c r="T905" s="170"/>
      <c r="U905" s="170"/>
      <c r="V905" s="169">
        <v>756.4</v>
      </c>
      <c r="W905" s="172"/>
      <c r="X905" s="169"/>
      <c r="Y905" s="173"/>
      <c r="Z905" s="172">
        <v>756.4</v>
      </c>
      <c r="AA905" s="169" t="s">
        <v>39</v>
      </c>
      <c r="AB905" s="174"/>
    </row>
    <row r="906" spans="1:28" ht="15.75" customHeight="1" x14ac:dyDescent="0.2">
      <c r="A906" s="168"/>
      <c r="B906" s="169" t="s">
        <v>246</v>
      </c>
      <c r="C906" s="169" t="s">
        <v>1409</v>
      </c>
      <c r="D906" s="170" t="s">
        <v>1752</v>
      </c>
      <c r="E906" s="170" t="s">
        <v>2213</v>
      </c>
      <c r="F906" s="170"/>
      <c r="G906" s="170" t="s">
        <v>185</v>
      </c>
      <c r="H906" s="169" t="s">
        <v>3301</v>
      </c>
      <c r="I906" s="171" t="s">
        <v>3605</v>
      </c>
      <c r="J906" s="87" t="s">
        <v>30</v>
      </c>
      <c r="K906" s="170"/>
      <c r="L906" s="170"/>
      <c r="M906" s="169" t="s">
        <v>188</v>
      </c>
      <c r="N906" s="169" t="s">
        <v>4256</v>
      </c>
      <c r="O906" s="170" t="s">
        <v>246</v>
      </c>
      <c r="P906" s="170" t="s">
        <v>246</v>
      </c>
      <c r="Q906" s="170"/>
      <c r="R906" s="170"/>
      <c r="S906" s="176">
        <v>43335</v>
      </c>
      <c r="T906" s="170"/>
      <c r="U906" s="170"/>
      <c r="V906" s="169">
        <v>756.4</v>
      </c>
      <c r="W906" s="172"/>
      <c r="X906" s="169"/>
      <c r="Y906" s="173"/>
      <c r="Z906" s="172">
        <v>756.4</v>
      </c>
      <c r="AA906" s="169" t="s">
        <v>39</v>
      </c>
      <c r="AB906" s="174"/>
    </row>
    <row r="907" spans="1:28" ht="15.75" customHeight="1" x14ac:dyDescent="0.2">
      <c r="A907" s="168"/>
      <c r="B907" s="169" t="s">
        <v>246</v>
      </c>
      <c r="C907" s="169" t="s">
        <v>246</v>
      </c>
      <c r="D907" s="170" t="s">
        <v>1752</v>
      </c>
      <c r="E907" s="170" t="s">
        <v>2211</v>
      </c>
      <c r="F907" s="170"/>
      <c r="G907" s="170" t="s">
        <v>185</v>
      </c>
      <c r="H907" s="169" t="s">
        <v>3302</v>
      </c>
      <c r="I907" s="171" t="s">
        <v>246</v>
      </c>
      <c r="J907" s="87" t="s">
        <v>30</v>
      </c>
      <c r="K907" s="170"/>
      <c r="L907" s="170"/>
      <c r="M907" s="169" t="s">
        <v>188</v>
      </c>
      <c r="N907" s="169" t="s">
        <v>4030</v>
      </c>
      <c r="O907" s="170" t="s">
        <v>37</v>
      </c>
      <c r="P907" s="170" t="s">
        <v>4495</v>
      </c>
      <c r="Q907" s="170"/>
      <c r="R907" s="170"/>
      <c r="S907" s="176">
        <v>43496</v>
      </c>
      <c r="T907" s="170"/>
      <c r="U907" s="170"/>
      <c r="V907" s="169">
        <v>1140.22</v>
      </c>
      <c r="W907" s="172"/>
      <c r="X907" s="169"/>
      <c r="Y907" s="173"/>
      <c r="Z907" s="172">
        <v>1140.22</v>
      </c>
      <c r="AA907" s="169" t="s">
        <v>246</v>
      </c>
      <c r="AB907" s="174"/>
    </row>
    <row r="908" spans="1:28" ht="15.75" customHeight="1" x14ac:dyDescent="0.2">
      <c r="A908" s="168"/>
      <c r="B908" s="169" t="s">
        <v>246</v>
      </c>
      <c r="C908" s="169" t="s">
        <v>1410</v>
      </c>
      <c r="D908" s="170" t="s">
        <v>1752</v>
      </c>
      <c r="E908" s="170" t="s">
        <v>2212</v>
      </c>
      <c r="F908" s="170"/>
      <c r="G908" s="170" t="s">
        <v>185</v>
      </c>
      <c r="H908" s="169" t="s">
        <v>3303</v>
      </c>
      <c r="I908" s="171" t="s">
        <v>3613</v>
      </c>
      <c r="J908" s="87" t="s">
        <v>30</v>
      </c>
      <c r="K908" s="170"/>
      <c r="L908" s="170"/>
      <c r="M908" s="169" t="s">
        <v>3644</v>
      </c>
      <c r="N908" s="169" t="s">
        <v>4257</v>
      </c>
      <c r="O908" s="170" t="s">
        <v>37</v>
      </c>
      <c r="P908" s="170" t="s">
        <v>4496</v>
      </c>
      <c r="Q908" s="170"/>
      <c r="R908" s="170"/>
      <c r="S908" s="176">
        <v>43132</v>
      </c>
      <c r="T908" s="170"/>
      <c r="U908" s="170"/>
      <c r="V908" s="169">
        <v>682.11</v>
      </c>
      <c r="W908" s="172"/>
      <c r="X908" s="169"/>
      <c r="Y908" s="173"/>
      <c r="Z908" s="172">
        <v>682.11</v>
      </c>
      <c r="AA908" s="169" t="s">
        <v>39</v>
      </c>
      <c r="AB908" s="174"/>
    </row>
    <row r="909" spans="1:28" ht="15.75" customHeight="1" x14ac:dyDescent="0.2">
      <c r="A909" s="168"/>
      <c r="B909" s="169" t="s">
        <v>491</v>
      </c>
      <c r="C909" s="169" t="s">
        <v>1411</v>
      </c>
      <c r="D909" s="170" t="s">
        <v>1753</v>
      </c>
      <c r="E909" s="170" t="s">
        <v>2214</v>
      </c>
      <c r="F909" s="170"/>
      <c r="G909" s="170" t="s">
        <v>185</v>
      </c>
      <c r="H909" s="169" t="s">
        <v>3304</v>
      </c>
      <c r="I909" s="171" t="s">
        <v>3584</v>
      </c>
      <c r="J909" s="87" t="s">
        <v>30</v>
      </c>
      <c r="K909" s="170" t="s">
        <v>31</v>
      </c>
      <c r="L909" s="170"/>
      <c r="M909" s="169" t="s">
        <v>188</v>
      </c>
      <c r="N909" s="169" t="s">
        <v>4010</v>
      </c>
      <c r="O909" s="170" t="s">
        <v>37</v>
      </c>
      <c r="P909" s="170" t="s">
        <v>4497</v>
      </c>
      <c r="Q909" s="170"/>
      <c r="R909" s="170"/>
      <c r="S909" s="176">
        <v>43192</v>
      </c>
      <c r="T909" s="170"/>
      <c r="U909" s="170"/>
      <c r="V909" s="169">
        <v>1921</v>
      </c>
      <c r="W909" s="172"/>
      <c r="X909" s="169" t="s">
        <v>152</v>
      </c>
      <c r="Y909" s="173">
        <v>960.5</v>
      </c>
      <c r="Z909" s="172">
        <v>960.5</v>
      </c>
      <c r="AA909" s="169" t="s">
        <v>39</v>
      </c>
      <c r="AB909" s="174"/>
    </row>
    <row r="910" spans="1:28" ht="15.75" customHeight="1" x14ac:dyDescent="0.2">
      <c r="A910" s="168"/>
      <c r="B910" s="169" t="s">
        <v>492</v>
      </c>
      <c r="C910" s="169" t="s">
        <v>1412</v>
      </c>
      <c r="D910" s="170" t="s">
        <v>1753</v>
      </c>
      <c r="E910" s="170" t="s">
        <v>2214</v>
      </c>
      <c r="F910" s="170"/>
      <c r="G910" s="170" t="s">
        <v>185</v>
      </c>
      <c r="H910" s="169" t="s">
        <v>3305</v>
      </c>
      <c r="I910" s="171" t="s">
        <v>3584</v>
      </c>
      <c r="J910" s="87" t="s">
        <v>30</v>
      </c>
      <c r="K910" s="170" t="s">
        <v>31</v>
      </c>
      <c r="L910" s="170"/>
      <c r="M910" s="169" t="s">
        <v>188</v>
      </c>
      <c r="N910" s="169" t="s">
        <v>3976</v>
      </c>
      <c r="O910" s="170" t="s">
        <v>37</v>
      </c>
      <c r="P910" s="170" t="s">
        <v>4460</v>
      </c>
      <c r="Q910" s="170"/>
      <c r="R910" s="170"/>
      <c r="S910" s="176">
        <v>43194</v>
      </c>
      <c r="T910" s="170"/>
      <c r="U910" s="170"/>
      <c r="V910" s="169">
        <v>1921</v>
      </c>
      <c r="W910" s="172"/>
      <c r="X910" s="169" t="s">
        <v>152</v>
      </c>
      <c r="Y910" s="173">
        <v>960.5</v>
      </c>
      <c r="Z910" s="172">
        <v>960.5</v>
      </c>
      <c r="AA910" s="169" t="s">
        <v>39</v>
      </c>
      <c r="AB910" s="174"/>
    </row>
    <row r="911" spans="1:28" ht="15.75" customHeight="1" x14ac:dyDescent="0.2">
      <c r="A911" s="168"/>
      <c r="B911" s="169" t="s">
        <v>246</v>
      </c>
      <c r="C911" s="169" t="s">
        <v>1413</v>
      </c>
      <c r="D911" s="170" t="s">
        <v>1753</v>
      </c>
      <c r="E911" s="170" t="s">
        <v>2215</v>
      </c>
      <c r="F911" s="170"/>
      <c r="G911" s="170" t="s">
        <v>185</v>
      </c>
      <c r="H911" s="169" t="s">
        <v>3306</v>
      </c>
      <c r="I911" s="171" t="s">
        <v>3584</v>
      </c>
      <c r="J911" s="87" t="s">
        <v>30</v>
      </c>
      <c r="K911" s="170"/>
      <c r="L911" s="170"/>
      <c r="M911" s="169" t="s">
        <v>186</v>
      </c>
      <c r="N911" s="169" t="s">
        <v>3965</v>
      </c>
      <c r="O911" s="170" t="s">
        <v>246</v>
      </c>
      <c r="P911" s="170" t="s">
        <v>246</v>
      </c>
      <c r="Q911" s="170"/>
      <c r="R911" s="170"/>
      <c r="S911" s="176">
        <v>43195</v>
      </c>
      <c r="T911" s="170"/>
      <c r="U911" s="170"/>
      <c r="V911" s="169">
        <v>1921</v>
      </c>
      <c r="W911" s="172"/>
      <c r="X911" s="169" t="s">
        <v>152</v>
      </c>
      <c r="Y911" s="173"/>
      <c r="Z911" s="172">
        <v>1921</v>
      </c>
      <c r="AA911" s="169" t="s">
        <v>39</v>
      </c>
      <c r="AB911" s="174"/>
    </row>
    <row r="912" spans="1:28" ht="15.75" customHeight="1" x14ac:dyDescent="0.2">
      <c r="A912" s="168"/>
      <c r="B912" s="169" t="s">
        <v>246</v>
      </c>
      <c r="C912" s="169" t="s">
        <v>1414</v>
      </c>
      <c r="D912" s="170" t="s">
        <v>1753</v>
      </c>
      <c r="E912" s="170" t="s">
        <v>2216</v>
      </c>
      <c r="F912" s="170"/>
      <c r="G912" s="170" t="s">
        <v>185</v>
      </c>
      <c r="H912" s="169" t="s">
        <v>3307</v>
      </c>
      <c r="I912" s="171" t="s">
        <v>3584</v>
      </c>
      <c r="J912" s="87" t="s">
        <v>30</v>
      </c>
      <c r="K912" s="170"/>
      <c r="L912" s="170"/>
      <c r="M912" s="169" t="s">
        <v>188</v>
      </c>
      <c r="N912" s="169" t="s">
        <v>3834</v>
      </c>
      <c r="O912" s="170" t="s">
        <v>246</v>
      </c>
      <c r="P912" s="170" t="s">
        <v>246</v>
      </c>
      <c r="Q912" s="170"/>
      <c r="R912" s="170"/>
      <c r="S912" s="176">
        <v>43207</v>
      </c>
      <c r="T912" s="170"/>
      <c r="U912" s="170"/>
      <c r="V912" s="169">
        <v>1921</v>
      </c>
      <c r="W912" s="172"/>
      <c r="X912" s="169" t="s">
        <v>152</v>
      </c>
      <c r="Y912" s="173"/>
      <c r="Z912" s="172">
        <v>1921</v>
      </c>
      <c r="AA912" s="169" t="s">
        <v>39</v>
      </c>
      <c r="AB912" s="174"/>
    </row>
    <row r="913" spans="1:28" ht="15.75" customHeight="1" x14ac:dyDescent="0.2">
      <c r="A913" s="168"/>
      <c r="B913" s="169" t="s">
        <v>246</v>
      </c>
      <c r="C913" s="169" t="s">
        <v>1415</v>
      </c>
      <c r="D913" s="170" t="s">
        <v>1753</v>
      </c>
      <c r="E913" s="170" t="s">
        <v>2217</v>
      </c>
      <c r="F913" s="170"/>
      <c r="G913" s="170" t="s">
        <v>185</v>
      </c>
      <c r="H913" s="169" t="s">
        <v>3308</v>
      </c>
      <c r="I913" s="171" t="s">
        <v>3585</v>
      </c>
      <c r="J913" s="87" t="s">
        <v>30</v>
      </c>
      <c r="K913" s="170"/>
      <c r="L913" s="170"/>
      <c r="M913" s="169" t="s">
        <v>190</v>
      </c>
      <c r="N913" s="169" t="s">
        <v>4258</v>
      </c>
      <c r="O913" s="170" t="s">
        <v>246</v>
      </c>
      <c r="P913" s="170" t="s">
        <v>246</v>
      </c>
      <c r="Q913" s="170"/>
      <c r="R913" s="170"/>
      <c r="S913" s="176">
        <v>43216</v>
      </c>
      <c r="T913" s="170"/>
      <c r="U913" s="170"/>
      <c r="V913" s="169">
        <v>1917.37</v>
      </c>
      <c r="W913" s="172"/>
      <c r="X913" s="169"/>
      <c r="Y913" s="173"/>
      <c r="Z913" s="172">
        <v>1917.37</v>
      </c>
      <c r="AA913" s="169" t="s">
        <v>39</v>
      </c>
      <c r="AB913" s="174"/>
    </row>
    <row r="914" spans="1:28" ht="15.75" customHeight="1" x14ac:dyDescent="0.2">
      <c r="A914" s="168"/>
      <c r="B914" s="169" t="s">
        <v>493</v>
      </c>
      <c r="C914" s="169" t="s">
        <v>1416</v>
      </c>
      <c r="D914" s="170" t="s">
        <v>1753</v>
      </c>
      <c r="E914" s="170" t="s">
        <v>2214</v>
      </c>
      <c r="F914" s="170"/>
      <c r="G914" s="170" t="s">
        <v>185</v>
      </c>
      <c r="H914" s="169" t="s">
        <v>3309</v>
      </c>
      <c r="I914" s="171" t="s">
        <v>3587</v>
      </c>
      <c r="J914" s="87" t="s">
        <v>30</v>
      </c>
      <c r="K914" s="170" t="s">
        <v>31</v>
      </c>
      <c r="L914" s="170"/>
      <c r="M914" s="169" t="s">
        <v>188</v>
      </c>
      <c r="N914" s="169" t="s">
        <v>4259</v>
      </c>
      <c r="O914" s="170" t="s">
        <v>37</v>
      </c>
      <c r="P914" s="170" t="s">
        <v>4458</v>
      </c>
      <c r="Q914" s="170"/>
      <c r="R914" s="170"/>
      <c r="S914" s="176">
        <v>43217</v>
      </c>
      <c r="T914" s="170"/>
      <c r="U914" s="170"/>
      <c r="V914" s="169">
        <v>1921</v>
      </c>
      <c r="W914" s="172"/>
      <c r="X914" s="169" t="s">
        <v>152</v>
      </c>
      <c r="Y914" s="173">
        <v>960.5</v>
      </c>
      <c r="Z914" s="172">
        <v>960.5</v>
      </c>
      <c r="AA914" s="169" t="s">
        <v>39</v>
      </c>
      <c r="AB914" s="174"/>
    </row>
    <row r="915" spans="1:28" ht="15.75" customHeight="1" x14ac:dyDescent="0.2">
      <c r="A915" s="168"/>
      <c r="B915" s="169" t="s">
        <v>494</v>
      </c>
      <c r="C915" s="169" t="s">
        <v>1417</v>
      </c>
      <c r="D915" s="170" t="s">
        <v>1753</v>
      </c>
      <c r="E915" s="170" t="s">
        <v>2218</v>
      </c>
      <c r="F915" s="170"/>
      <c r="G915" s="170" t="s">
        <v>185</v>
      </c>
      <c r="H915" s="169" t="s">
        <v>3310</v>
      </c>
      <c r="I915" s="171" t="s">
        <v>3602</v>
      </c>
      <c r="J915" s="87" t="s">
        <v>30</v>
      </c>
      <c r="K915" s="170"/>
      <c r="L915" s="170"/>
      <c r="M915" s="169" t="s">
        <v>184</v>
      </c>
      <c r="N915" s="169" t="s">
        <v>4260</v>
      </c>
      <c r="O915" s="170" t="s">
        <v>246</v>
      </c>
      <c r="P915" s="170" t="s">
        <v>246</v>
      </c>
      <c r="Q915" s="170"/>
      <c r="R915" s="170"/>
      <c r="S915" s="176">
        <v>43223</v>
      </c>
      <c r="T915" s="170"/>
      <c r="U915" s="170"/>
      <c r="V915" s="169">
        <v>1928.42</v>
      </c>
      <c r="W915" s="172"/>
      <c r="X915" s="169"/>
      <c r="Y915" s="173"/>
      <c r="Z915" s="172">
        <v>1928.42</v>
      </c>
      <c r="AA915" s="169" t="s">
        <v>39</v>
      </c>
      <c r="AB915" s="174"/>
    </row>
    <row r="916" spans="1:28" ht="15.75" customHeight="1" x14ac:dyDescent="0.2">
      <c r="A916" s="168"/>
      <c r="B916" s="169" t="s">
        <v>495</v>
      </c>
      <c r="C916" s="169" t="s">
        <v>1418</v>
      </c>
      <c r="D916" s="170" t="s">
        <v>1753</v>
      </c>
      <c r="E916" s="170" t="s">
        <v>2218</v>
      </c>
      <c r="F916" s="170"/>
      <c r="G916" s="170" t="s">
        <v>185</v>
      </c>
      <c r="H916" s="169" t="s">
        <v>3311</v>
      </c>
      <c r="I916" s="171" t="s">
        <v>3602</v>
      </c>
      <c r="J916" s="87" t="s">
        <v>30</v>
      </c>
      <c r="K916" s="170"/>
      <c r="L916" s="170"/>
      <c r="M916" s="169" t="s">
        <v>184</v>
      </c>
      <c r="N916" s="169" t="s">
        <v>4161</v>
      </c>
      <c r="O916" s="170" t="s">
        <v>246</v>
      </c>
      <c r="P916" s="170" t="s">
        <v>246</v>
      </c>
      <c r="Q916" s="170"/>
      <c r="R916" s="170"/>
      <c r="S916" s="176">
        <v>43223</v>
      </c>
      <c r="T916" s="170"/>
      <c r="U916" s="170"/>
      <c r="V916" s="169">
        <v>2314.11</v>
      </c>
      <c r="W916" s="172"/>
      <c r="X916" s="169"/>
      <c r="Y916" s="173"/>
      <c r="Z916" s="172">
        <v>2314.11</v>
      </c>
      <c r="AA916" s="169" t="s">
        <v>39</v>
      </c>
      <c r="AB916" s="174"/>
    </row>
    <row r="917" spans="1:28" ht="15.75" customHeight="1" x14ac:dyDescent="0.2">
      <c r="A917" s="168"/>
      <c r="B917" s="169" t="s">
        <v>246</v>
      </c>
      <c r="C917" s="169" t="s">
        <v>1419</v>
      </c>
      <c r="D917" s="170" t="s">
        <v>1753</v>
      </c>
      <c r="E917" s="170" t="s">
        <v>2219</v>
      </c>
      <c r="F917" s="170"/>
      <c r="G917" s="170" t="s">
        <v>185</v>
      </c>
      <c r="H917" s="169" t="s">
        <v>3312</v>
      </c>
      <c r="I917" s="171" t="s">
        <v>3601</v>
      </c>
      <c r="J917" s="87" t="s">
        <v>30</v>
      </c>
      <c r="K917" s="170"/>
      <c r="L917" s="170"/>
      <c r="M917" s="169" t="s">
        <v>186</v>
      </c>
      <c r="N917" s="169" t="s">
        <v>4261</v>
      </c>
      <c r="O917" s="170" t="s">
        <v>246</v>
      </c>
      <c r="P917" s="170" t="s">
        <v>246</v>
      </c>
      <c r="Q917" s="170"/>
      <c r="R917" s="170"/>
      <c r="S917" s="176">
        <v>43226</v>
      </c>
      <c r="T917" s="170"/>
      <c r="U917" s="170"/>
      <c r="V917" s="169">
        <v>1921</v>
      </c>
      <c r="W917" s="172"/>
      <c r="X917" s="169" t="s">
        <v>152</v>
      </c>
      <c r="Y917" s="173"/>
      <c r="Z917" s="172">
        <v>1921</v>
      </c>
      <c r="AA917" s="169" t="s">
        <v>39</v>
      </c>
      <c r="AB917" s="174"/>
    </row>
    <row r="918" spans="1:28" ht="15.75" customHeight="1" x14ac:dyDescent="0.2">
      <c r="A918" s="168"/>
      <c r="B918" s="169" t="s">
        <v>246</v>
      </c>
      <c r="C918" s="169" t="s">
        <v>1420</v>
      </c>
      <c r="D918" s="170" t="s">
        <v>1753</v>
      </c>
      <c r="E918" s="170" t="s">
        <v>2220</v>
      </c>
      <c r="F918" s="170"/>
      <c r="G918" s="170" t="s">
        <v>185</v>
      </c>
      <c r="H918" s="169" t="s">
        <v>3313</v>
      </c>
      <c r="I918" s="171" t="s">
        <v>3601</v>
      </c>
      <c r="J918" s="87" t="s">
        <v>30</v>
      </c>
      <c r="K918" s="170"/>
      <c r="L918" s="170"/>
      <c r="M918" s="169" t="s">
        <v>190</v>
      </c>
      <c r="N918" s="169" t="s">
        <v>4262</v>
      </c>
      <c r="O918" s="170" t="s">
        <v>246</v>
      </c>
      <c r="P918" s="170" t="s">
        <v>246</v>
      </c>
      <c r="Q918" s="170"/>
      <c r="R918" s="170"/>
      <c r="S918" s="176">
        <v>43238</v>
      </c>
      <c r="T918" s="170"/>
      <c r="U918" s="170"/>
      <c r="V918" s="169">
        <v>1921</v>
      </c>
      <c r="W918" s="172"/>
      <c r="X918" s="169" t="s">
        <v>152</v>
      </c>
      <c r="Y918" s="173"/>
      <c r="Z918" s="172">
        <v>1921</v>
      </c>
      <c r="AA918" s="169" t="s">
        <v>39</v>
      </c>
      <c r="AB918" s="174"/>
    </row>
    <row r="919" spans="1:28" ht="15.75" customHeight="1" x14ac:dyDescent="0.2">
      <c r="A919" s="168"/>
      <c r="B919" s="169" t="s">
        <v>496</v>
      </c>
      <c r="C919" s="169" t="s">
        <v>1421</v>
      </c>
      <c r="D919" s="170" t="s">
        <v>1753</v>
      </c>
      <c r="E919" s="170" t="s">
        <v>2214</v>
      </c>
      <c r="F919" s="170"/>
      <c r="G919" s="170" t="s">
        <v>185</v>
      </c>
      <c r="H919" s="169" t="s">
        <v>3314</v>
      </c>
      <c r="I919" s="171" t="s">
        <v>3588</v>
      </c>
      <c r="J919" s="87" t="s">
        <v>30</v>
      </c>
      <c r="K919" s="170" t="s">
        <v>31</v>
      </c>
      <c r="L919" s="170"/>
      <c r="M919" s="169" t="s">
        <v>188</v>
      </c>
      <c r="N919" s="169" t="s">
        <v>3778</v>
      </c>
      <c r="O919" s="170" t="s">
        <v>37</v>
      </c>
      <c r="P919" s="170" t="s">
        <v>4458</v>
      </c>
      <c r="Q919" s="170"/>
      <c r="R919" s="170"/>
      <c r="S919" s="176">
        <v>43241</v>
      </c>
      <c r="T919" s="170"/>
      <c r="U919" s="170"/>
      <c r="V919" s="169">
        <v>1921</v>
      </c>
      <c r="W919" s="172"/>
      <c r="X919" s="169" t="s">
        <v>152</v>
      </c>
      <c r="Y919" s="173">
        <v>960.5</v>
      </c>
      <c r="Z919" s="172">
        <v>960.5</v>
      </c>
      <c r="AA919" s="169" t="s">
        <v>39</v>
      </c>
      <c r="AB919" s="174"/>
    </row>
    <row r="920" spans="1:28" ht="15.75" customHeight="1" x14ac:dyDescent="0.2">
      <c r="A920" s="168"/>
      <c r="B920" s="169" t="s">
        <v>246</v>
      </c>
      <c r="C920" s="169" t="s">
        <v>1422</v>
      </c>
      <c r="D920" s="170" t="s">
        <v>1753</v>
      </c>
      <c r="E920" s="170" t="s">
        <v>2221</v>
      </c>
      <c r="F920" s="170"/>
      <c r="G920" s="170" t="s">
        <v>185</v>
      </c>
      <c r="H920" s="169" t="s">
        <v>3315</v>
      </c>
      <c r="I920" s="171" t="s">
        <v>3601</v>
      </c>
      <c r="J920" s="87" t="s">
        <v>30</v>
      </c>
      <c r="K920" s="170"/>
      <c r="L920" s="170"/>
      <c r="M920" s="169" t="s">
        <v>188</v>
      </c>
      <c r="N920" s="169" t="s">
        <v>4263</v>
      </c>
      <c r="O920" s="170" t="s">
        <v>246</v>
      </c>
      <c r="P920" s="170" t="s">
        <v>246</v>
      </c>
      <c r="Q920" s="170"/>
      <c r="R920" s="170"/>
      <c r="S920" s="176">
        <v>43245</v>
      </c>
      <c r="T920" s="170"/>
      <c r="U920" s="170"/>
      <c r="V920" s="169">
        <v>1921</v>
      </c>
      <c r="W920" s="172"/>
      <c r="X920" s="169" t="s">
        <v>152</v>
      </c>
      <c r="Y920" s="173"/>
      <c r="Z920" s="172">
        <v>1921</v>
      </c>
      <c r="AA920" s="169" t="s">
        <v>39</v>
      </c>
      <c r="AB920" s="174"/>
    </row>
    <row r="921" spans="1:28" ht="15.75" customHeight="1" x14ac:dyDescent="0.2">
      <c r="A921" s="168"/>
      <c r="B921" s="169" t="s">
        <v>246</v>
      </c>
      <c r="C921" s="169" t="s">
        <v>1423</v>
      </c>
      <c r="D921" s="170" t="s">
        <v>1753</v>
      </c>
      <c r="E921" s="170" t="s">
        <v>2222</v>
      </c>
      <c r="F921" s="170"/>
      <c r="G921" s="170" t="s">
        <v>185</v>
      </c>
      <c r="H921" s="169" t="s">
        <v>3316</v>
      </c>
      <c r="I921" s="171" t="s">
        <v>3587</v>
      </c>
      <c r="J921" s="87" t="s">
        <v>30</v>
      </c>
      <c r="K921" s="170"/>
      <c r="L921" s="170"/>
      <c r="M921" s="169" t="s">
        <v>188</v>
      </c>
      <c r="N921" s="169" t="s">
        <v>4264</v>
      </c>
      <c r="O921" s="170" t="s">
        <v>246</v>
      </c>
      <c r="P921" s="170" t="s">
        <v>246</v>
      </c>
      <c r="Q921" s="170"/>
      <c r="R921" s="170"/>
      <c r="S921" s="176">
        <v>43251</v>
      </c>
      <c r="T921" s="170"/>
      <c r="U921" s="170"/>
      <c r="V921" s="169">
        <v>1921</v>
      </c>
      <c r="W921" s="172"/>
      <c r="X921" s="169" t="s">
        <v>152</v>
      </c>
      <c r="Y921" s="173"/>
      <c r="Z921" s="172">
        <v>1921</v>
      </c>
      <c r="AA921" s="169" t="s">
        <v>39</v>
      </c>
      <c r="AB921" s="174"/>
    </row>
    <row r="922" spans="1:28" ht="15.75" customHeight="1" x14ac:dyDescent="0.2">
      <c r="A922" s="168"/>
      <c r="B922" s="169" t="s">
        <v>246</v>
      </c>
      <c r="C922" s="169" t="s">
        <v>1424</v>
      </c>
      <c r="D922" s="170" t="s">
        <v>1753</v>
      </c>
      <c r="E922" s="170" t="s">
        <v>2223</v>
      </c>
      <c r="F922" s="170"/>
      <c r="G922" s="170" t="s">
        <v>246</v>
      </c>
      <c r="H922" s="169" t="s">
        <v>3317</v>
      </c>
      <c r="I922" s="171" t="s">
        <v>3623</v>
      </c>
      <c r="J922" s="87" t="s">
        <v>30</v>
      </c>
      <c r="K922" s="170"/>
      <c r="L922" s="170"/>
      <c r="M922" s="169" t="s">
        <v>188</v>
      </c>
      <c r="N922" s="169" t="s">
        <v>4265</v>
      </c>
      <c r="O922" s="170" t="s">
        <v>246</v>
      </c>
      <c r="P922" s="170" t="s">
        <v>246</v>
      </c>
      <c r="Q922" s="170"/>
      <c r="R922" s="170"/>
      <c r="S922" s="176">
        <v>43259</v>
      </c>
      <c r="T922" s="170"/>
      <c r="U922" s="170"/>
      <c r="V922" s="169">
        <v>1921</v>
      </c>
      <c r="W922" s="172"/>
      <c r="X922" s="169" t="s">
        <v>152</v>
      </c>
      <c r="Y922" s="173"/>
      <c r="Z922" s="172">
        <v>1921</v>
      </c>
      <c r="AA922" s="169" t="s">
        <v>39</v>
      </c>
      <c r="AB922" s="174"/>
    </row>
    <row r="923" spans="1:28" ht="15.75" customHeight="1" x14ac:dyDescent="0.2">
      <c r="A923" s="168"/>
      <c r="B923" s="169" t="s">
        <v>497</v>
      </c>
      <c r="C923" s="169" t="s">
        <v>1425</v>
      </c>
      <c r="D923" s="170" t="s">
        <v>1753</v>
      </c>
      <c r="E923" s="170" t="s">
        <v>2214</v>
      </c>
      <c r="F923" s="170"/>
      <c r="G923" s="170" t="s">
        <v>185</v>
      </c>
      <c r="H923" s="169" t="s">
        <v>3318</v>
      </c>
      <c r="I923" s="171" t="s">
        <v>3588</v>
      </c>
      <c r="J923" s="87" t="s">
        <v>30</v>
      </c>
      <c r="K923" s="170" t="s">
        <v>31</v>
      </c>
      <c r="L923" s="170"/>
      <c r="M923" s="169" t="s">
        <v>188</v>
      </c>
      <c r="N923" s="169" t="s">
        <v>4027</v>
      </c>
      <c r="O923" s="170" t="s">
        <v>37</v>
      </c>
      <c r="P923" s="170" t="s">
        <v>4447</v>
      </c>
      <c r="Q923" s="170"/>
      <c r="R923" s="170"/>
      <c r="S923" s="176">
        <v>43263</v>
      </c>
      <c r="T923" s="170"/>
      <c r="U923" s="170"/>
      <c r="V923" s="169">
        <v>1921</v>
      </c>
      <c r="W923" s="172"/>
      <c r="X923" s="169" t="s">
        <v>152</v>
      </c>
      <c r="Y923" s="173">
        <v>960.5</v>
      </c>
      <c r="Z923" s="172">
        <v>960.5</v>
      </c>
      <c r="AA923" s="169" t="s">
        <v>39</v>
      </c>
      <c r="AB923" s="174"/>
    </row>
    <row r="924" spans="1:28" ht="15.75" customHeight="1" x14ac:dyDescent="0.2">
      <c r="A924" s="168"/>
      <c r="B924" s="169" t="s">
        <v>246</v>
      </c>
      <c r="C924" s="169" t="s">
        <v>1426</v>
      </c>
      <c r="D924" s="170" t="s">
        <v>1753</v>
      </c>
      <c r="E924" s="170" t="s">
        <v>2224</v>
      </c>
      <c r="F924" s="170"/>
      <c r="G924" s="170" t="s">
        <v>185</v>
      </c>
      <c r="H924" s="169" t="s">
        <v>3319</v>
      </c>
      <c r="I924" s="171" t="s">
        <v>3591</v>
      </c>
      <c r="J924" s="87" t="s">
        <v>30</v>
      </c>
      <c r="K924" s="170"/>
      <c r="L924" s="170"/>
      <c r="M924" s="169" t="s">
        <v>188</v>
      </c>
      <c r="N924" s="169" t="s">
        <v>4266</v>
      </c>
      <c r="O924" s="170" t="s">
        <v>246</v>
      </c>
      <c r="P924" s="170" t="s">
        <v>246</v>
      </c>
      <c r="Q924" s="170"/>
      <c r="R924" s="170"/>
      <c r="S924" s="176">
        <v>43276</v>
      </c>
      <c r="T924" s="170"/>
      <c r="U924" s="170"/>
      <c r="V924" s="169">
        <v>1921</v>
      </c>
      <c r="W924" s="172"/>
      <c r="X924" s="169" t="s">
        <v>152</v>
      </c>
      <c r="Y924" s="173"/>
      <c r="Z924" s="172">
        <v>1921</v>
      </c>
      <c r="AA924" s="169" t="s">
        <v>39</v>
      </c>
      <c r="AB924" s="174"/>
    </row>
    <row r="925" spans="1:28" ht="15.75" customHeight="1" x14ac:dyDescent="0.2">
      <c r="A925" s="168"/>
      <c r="B925" s="169" t="s">
        <v>246</v>
      </c>
      <c r="C925" s="169" t="s">
        <v>1427</v>
      </c>
      <c r="D925" s="170" t="s">
        <v>1753</v>
      </c>
      <c r="E925" s="170" t="s">
        <v>2225</v>
      </c>
      <c r="F925" s="170"/>
      <c r="G925" s="170" t="s">
        <v>185</v>
      </c>
      <c r="H925" s="169" t="s">
        <v>3320</v>
      </c>
      <c r="I925" s="171" t="s">
        <v>3589</v>
      </c>
      <c r="J925" s="87" t="s">
        <v>30</v>
      </c>
      <c r="K925" s="170"/>
      <c r="L925" s="170"/>
      <c r="M925" s="169" t="s">
        <v>188</v>
      </c>
      <c r="N925" s="169" t="s">
        <v>4266</v>
      </c>
      <c r="O925" s="170" t="s">
        <v>246</v>
      </c>
      <c r="P925" s="170" t="s">
        <v>246</v>
      </c>
      <c r="Q925" s="170"/>
      <c r="R925" s="170"/>
      <c r="S925" s="176">
        <v>43277</v>
      </c>
      <c r="T925" s="170"/>
      <c r="U925" s="170"/>
      <c r="V925" s="169">
        <v>1921</v>
      </c>
      <c r="W925" s="172"/>
      <c r="X925" s="169" t="s">
        <v>152</v>
      </c>
      <c r="Y925" s="173"/>
      <c r="Z925" s="172">
        <v>1921</v>
      </c>
      <c r="AA925" s="169" t="s">
        <v>39</v>
      </c>
      <c r="AB925" s="174"/>
    </row>
    <row r="926" spans="1:28" ht="15.75" customHeight="1" x14ac:dyDescent="0.2">
      <c r="A926" s="168"/>
      <c r="B926" s="169" t="s">
        <v>246</v>
      </c>
      <c r="C926" s="169" t="s">
        <v>1428</v>
      </c>
      <c r="D926" s="170" t="s">
        <v>1753</v>
      </c>
      <c r="E926" s="170" t="s">
        <v>2226</v>
      </c>
      <c r="F926" s="170"/>
      <c r="G926" s="170" t="s">
        <v>185</v>
      </c>
      <c r="H926" s="169" t="s">
        <v>3321</v>
      </c>
      <c r="I926" s="171" t="s">
        <v>3605</v>
      </c>
      <c r="J926" s="87" t="s">
        <v>30</v>
      </c>
      <c r="K926" s="170"/>
      <c r="L926" s="170"/>
      <c r="M926" s="169" t="s">
        <v>179</v>
      </c>
      <c r="N926" s="169" t="s">
        <v>4267</v>
      </c>
      <c r="O926" s="170" t="s">
        <v>246</v>
      </c>
      <c r="P926" s="170" t="s">
        <v>246</v>
      </c>
      <c r="Q926" s="170"/>
      <c r="R926" s="170"/>
      <c r="S926" s="176">
        <v>43287</v>
      </c>
      <c r="T926" s="170"/>
      <c r="U926" s="170"/>
      <c r="V926" s="169">
        <v>1921</v>
      </c>
      <c r="W926" s="172"/>
      <c r="X926" s="169" t="s">
        <v>152</v>
      </c>
      <c r="Y926" s="173"/>
      <c r="Z926" s="172">
        <v>1921</v>
      </c>
      <c r="AA926" s="169" t="s">
        <v>39</v>
      </c>
      <c r="AB926" s="174"/>
    </row>
    <row r="927" spans="1:28" ht="15.75" customHeight="1" x14ac:dyDescent="0.2">
      <c r="A927" s="168"/>
      <c r="B927" s="169" t="s">
        <v>246</v>
      </c>
      <c r="C927" s="169" t="s">
        <v>1429</v>
      </c>
      <c r="D927" s="170" t="s">
        <v>1753</v>
      </c>
      <c r="E927" s="170" t="s">
        <v>2227</v>
      </c>
      <c r="F927" s="170"/>
      <c r="G927" s="170" t="s">
        <v>185</v>
      </c>
      <c r="H927" s="169" t="s">
        <v>3322</v>
      </c>
      <c r="I927" s="171" t="s">
        <v>3589</v>
      </c>
      <c r="J927" s="87" t="s">
        <v>30</v>
      </c>
      <c r="K927" s="170"/>
      <c r="L927" s="170"/>
      <c r="M927" s="169" t="s">
        <v>188</v>
      </c>
      <c r="N927" s="169" t="s">
        <v>4268</v>
      </c>
      <c r="O927" s="170" t="s">
        <v>246</v>
      </c>
      <c r="P927" s="170" t="s">
        <v>246</v>
      </c>
      <c r="Q927" s="170"/>
      <c r="R927" s="170"/>
      <c r="S927" s="176">
        <v>43298</v>
      </c>
      <c r="T927" s="170"/>
      <c r="U927" s="170"/>
      <c r="V927" s="169">
        <v>1921</v>
      </c>
      <c r="W927" s="172"/>
      <c r="X927" s="169" t="s">
        <v>152</v>
      </c>
      <c r="Y927" s="173"/>
      <c r="Z927" s="172">
        <v>1921</v>
      </c>
      <c r="AA927" s="169" t="s">
        <v>39</v>
      </c>
      <c r="AB927" s="174"/>
    </row>
    <row r="928" spans="1:28" ht="15.75" customHeight="1" x14ac:dyDescent="0.2">
      <c r="A928" s="168"/>
      <c r="B928" s="169" t="s">
        <v>498</v>
      </c>
      <c r="C928" s="169" t="s">
        <v>1430</v>
      </c>
      <c r="D928" s="170" t="s">
        <v>1753</v>
      </c>
      <c r="E928" s="170" t="s">
        <v>2228</v>
      </c>
      <c r="F928" s="170"/>
      <c r="G928" s="170" t="s">
        <v>185</v>
      </c>
      <c r="H928" s="169" t="s">
        <v>3323</v>
      </c>
      <c r="I928" s="171" t="s">
        <v>3605</v>
      </c>
      <c r="J928" s="87" t="s">
        <v>30</v>
      </c>
      <c r="K928" s="170"/>
      <c r="L928" s="170"/>
      <c r="M928" s="169" t="s">
        <v>184</v>
      </c>
      <c r="N928" s="169" t="s">
        <v>246</v>
      </c>
      <c r="O928" s="170" t="s">
        <v>246</v>
      </c>
      <c r="P928" s="170" t="s">
        <v>246</v>
      </c>
      <c r="Q928" s="170"/>
      <c r="R928" s="170"/>
      <c r="S928" s="176">
        <v>43299</v>
      </c>
      <c r="T928" s="170"/>
      <c r="U928" s="170"/>
      <c r="V928" s="169">
        <v>1921</v>
      </c>
      <c r="W928" s="172"/>
      <c r="X928" s="169" t="s">
        <v>152</v>
      </c>
      <c r="Y928" s="173"/>
      <c r="Z928" s="172">
        <v>1921</v>
      </c>
      <c r="AA928" s="169" t="s">
        <v>39</v>
      </c>
      <c r="AB928" s="174"/>
    </row>
    <row r="929" spans="1:28" ht="15.75" customHeight="1" x14ac:dyDescent="0.2">
      <c r="A929" s="168"/>
      <c r="B929" s="169" t="s">
        <v>246</v>
      </c>
      <c r="C929" s="169" t="s">
        <v>1431</v>
      </c>
      <c r="D929" s="170" t="s">
        <v>1753</v>
      </c>
      <c r="E929" s="170" t="s">
        <v>2229</v>
      </c>
      <c r="F929" s="170"/>
      <c r="G929" s="170" t="s">
        <v>185</v>
      </c>
      <c r="H929" s="169" t="s">
        <v>3324</v>
      </c>
      <c r="I929" s="171" t="s">
        <v>3589</v>
      </c>
      <c r="J929" s="87" t="s">
        <v>30</v>
      </c>
      <c r="K929" s="170"/>
      <c r="L929" s="170"/>
      <c r="M929" s="169" t="s">
        <v>184</v>
      </c>
      <c r="N929" s="169" t="s">
        <v>3774</v>
      </c>
      <c r="O929" s="170" t="s">
        <v>246</v>
      </c>
      <c r="P929" s="170" t="s">
        <v>246</v>
      </c>
      <c r="Q929" s="170"/>
      <c r="R929" s="170"/>
      <c r="S929" s="176">
        <v>43300</v>
      </c>
      <c r="T929" s="170"/>
      <c r="U929" s="170"/>
      <c r="V929" s="169">
        <v>1921</v>
      </c>
      <c r="W929" s="172"/>
      <c r="X929" s="169" t="s">
        <v>152</v>
      </c>
      <c r="Y929" s="173"/>
      <c r="Z929" s="172">
        <v>1921</v>
      </c>
      <c r="AA929" s="169" t="s">
        <v>39</v>
      </c>
      <c r="AB929" s="174"/>
    </row>
    <row r="930" spans="1:28" ht="15.75" customHeight="1" x14ac:dyDescent="0.2">
      <c r="A930" s="168"/>
      <c r="B930" s="169" t="s">
        <v>246</v>
      </c>
      <c r="C930" s="169" t="s">
        <v>1432</v>
      </c>
      <c r="D930" s="170" t="s">
        <v>1753</v>
      </c>
      <c r="E930" s="170" t="s">
        <v>2230</v>
      </c>
      <c r="F930" s="170"/>
      <c r="G930" s="170" t="s">
        <v>185</v>
      </c>
      <c r="H930" s="169" t="s">
        <v>3325</v>
      </c>
      <c r="I930" s="171" t="s">
        <v>3590</v>
      </c>
      <c r="J930" s="87" t="s">
        <v>30</v>
      </c>
      <c r="K930" s="170"/>
      <c r="L930" s="170"/>
      <c r="M930" s="169" t="s">
        <v>188</v>
      </c>
      <c r="N930" s="169" t="s">
        <v>3671</v>
      </c>
      <c r="O930" s="170" t="s">
        <v>246</v>
      </c>
      <c r="P930" s="170" t="s">
        <v>246</v>
      </c>
      <c r="Q930" s="170"/>
      <c r="R930" s="170"/>
      <c r="S930" s="176">
        <v>43301</v>
      </c>
      <c r="T930" s="170"/>
      <c r="U930" s="170"/>
      <c r="V930" s="169">
        <v>1921</v>
      </c>
      <c r="W930" s="172"/>
      <c r="X930" s="169" t="s">
        <v>152</v>
      </c>
      <c r="Y930" s="173"/>
      <c r="Z930" s="172">
        <v>1921</v>
      </c>
      <c r="AA930" s="169" t="s">
        <v>39</v>
      </c>
      <c r="AB930" s="174"/>
    </row>
    <row r="931" spans="1:28" ht="15.75" customHeight="1" x14ac:dyDescent="0.2">
      <c r="A931" s="168"/>
      <c r="B931" s="169" t="s">
        <v>246</v>
      </c>
      <c r="C931" s="169" t="s">
        <v>1433</v>
      </c>
      <c r="D931" s="170" t="s">
        <v>1753</v>
      </c>
      <c r="E931" s="170" t="s">
        <v>2231</v>
      </c>
      <c r="F931" s="170"/>
      <c r="G931" s="170" t="s">
        <v>185</v>
      </c>
      <c r="H931" s="169" t="s">
        <v>3326</v>
      </c>
      <c r="I931" s="171" t="s">
        <v>3605</v>
      </c>
      <c r="J931" s="87" t="s">
        <v>30</v>
      </c>
      <c r="K931" s="170"/>
      <c r="L931" s="170"/>
      <c r="M931" s="169" t="s">
        <v>190</v>
      </c>
      <c r="N931" s="169" t="s">
        <v>4269</v>
      </c>
      <c r="O931" s="170" t="s">
        <v>246</v>
      </c>
      <c r="P931" s="170" t="s">
        <v>246</v>
      </c>
      <c r="Q931" s="170"/>
      <c r="R931" s="170"/>
      <c r="S931" s="176">
        <v>43305</v>
      </c>
      <c r="T931" s="170"/>
      <c r="U931" s="170"/>
      <c r="V931" s="169">
        <v>1921</v>
      </c>
      <c r="W931" s="172"/>
      <c r="X931" s="169" t="s">
        <v>152</v>
      </c>
      <c r="Y931" s="173"/>
      <c r="Z931" s="172">
        <v>1921</v>
      </c>
      <c r="AA931" s="169" t="s">
        <v>39</v>
      </c>
      <c r="AB931" s="174"/>
    </row>
    <row r="932" spans="1:28" ht="15.75" customHeight="1" x14ac:dyDescent="0.2">
      <c r="A932" s="168"/>
      <c r="B932" s="169" t="s">
        <v>246</v>
      </c>
      <c r="C932" s="169" t="s">
        <v>1434</v>
      </c>
      <c r="D932" s="170" t="s">
        <v>1753</v>
      </c>
      <c r="E932" s="170" t="s">
        <v>2232</v>
      </c>
      <c r="F932" s="170"/>
      <c r="G932" s="170" t="s">
        <v>185</v>
      </c>
      <c r="H932" s="169" t="s">
        <v>3327</v>
      </c>
      <c r="I932" s="171" t="s">
        <v>3589</v>
      </c>
      <c r="J932" s="87" t="s">
        <v>30</v>
      </c>
      <c r="K932" s="170"/>
      <c r="L932" s="170"/>
      <c r="M932" s="169" t="s">
        <v>186</v>
      </c>
      <c r="N932" s="169" t="s">
        <v>4270</v>
      </c>
      <c r="O932" s="170" t="s">
        <v>246</v>
      </c>
      <c r="P932" s="170" t="s">
        <v>246</v>
      </c>
      <c r="Q932" s="170"/>
      <c r="R932" s="170"/>
      <c r="S932" s="176">
        <v>43312</v>
      </c>
      <c r="T932" s="170"/>
      <c r="U932" s="170"/>
      <c r="V932" s="169">
        <v>1921</v>
      </c>
      <c r="W932" s="172"/>
      <c r="X932" s="169" t="s">
        <v>152</v>
      </c>
      <c r="Y932" s="173"/>
      <c r="Z932" s="172">
        <v>1921</v>
      </c>
      <c r="AA932" s="169" t="s">
        <v>39</v>
      </c>
      <c r="AB932" s="174"/>
    </row>
    <row r="933" spans="1:28" ht="15.75" customHeight="1" x14ac:dyDescent="0.2">
      <c r="A933" s="168"/>
      <c r="B933" s="169" t="s">
        <v>499</v>
      </c>
      <c r="C933" s="169" t="s">
        <v>1435</v>
      </c>
      <c r="D933" s="170" t="s">
        <v>1753</v>
      </c>
      <c r="E933" s="170" t="s">
        <v>2214</v>
      </c>
      <c r="F933" s="170"/>
      <c r="G933" s="170" t="s">
        <v>185</v>
      </c>
      <c r="H933" s="169" t="s">
        <v>3328</v>
      </c>
      <c r="I933" s="171" t="s">
        <v>3589</v>
      </c>
      <c r="J933" s="87" t="s">
        <v>30</v>
      </c>
      <c r="K933" s="170" t="s">
        <v>31</v>
      </c>
      <c r="L933" s="170"/>
      <c r="M933" s="169" t="s">
        <v>188</v>
      </c>
      <c r="N933" s="169" t="s">
        <v>4027</v>
      </c>
      <c r="O933" s="170" t="s">
        <v>37</v>
      </c>
      <c r="P933" s="170" t="s">
        <v>4447</v>
      </c>
      <c r="Q933" s="170"/>
      <c r="R933" s="170"/>
      <c r="S933" s="176">
        <v>43335</v>
      </c>
      <c r="T933" s="170"/>
      <c r="U933" s="170"/>
      <c r="V933" s="169">
        <v>2538.9499999999998</v>
      </c>
      <c r="W933" s="172"/>
      <c r="X933" s="169"/>
      <c r="Y933" s="173">
        <v>1269.48</v>
      </c>
      <c r="Z933" s="172">
        <v>1269.47</v>
      </c>
      <c r="AA933" s="169" t="s">
        <v>39</v>
      </c>
      <c r="AB933" s="174"/>
    </row>
    <row r="934" spans="1:28" ht="15.75" customHeight="1" x14ac:dyDescent="0.2">
      <c r="A934" s="168"/>
      <c r="B934" s="169" t="s">
        <v>246</v>
      </c>
      <c r="C934" s="169" t="s">
        <v>1436</v>
      </c>
      <c r="D934" s="170" t="s">
        <v>1753</v>
      </c>
      <c r="E934" s="170" t="s">
        <v>2233</v>
      </c>
      <c r="F934" s="170"/>
      <c r="G934" s="170" t="s">
        <v>185</v>
      </c>
      <c r="H934" s="169" t="s">
        <v>3329</v>
      </c>
      <c r="I934" s="171" t="s">
        <v>3605</v>
      </c>
      <c r="J934" s="87" t="s">
        <v>30</v>
      </c>
      <c r="K934" s="170"/>
      <c r="L934" s="170"/>
      <c r="M934" s="169" t="s">
        <v>188</v>
      </c>
      <c r="N934" s="169" t="s">
        <v>4271</v>
      </c>
      <c r="O934" s="170" t="s">
        <v>246</v>
      </c>
      <c r="P934" s="170" t="s">
        <v>246</v>
      </c>
      <c r="Q934" s="170"/>
      <c r="R934" s="170"/>
      <c r="S934" s="176">
        <v>43339</v>
      </c>
      <c r="T934" s="170"/>
      <c r="U934" s="170"/>
      <c r="V934" s="169">
        <v>1921</v>
      </c>
      <c r="W934" s="172"/>
      <c r="X934" s="169" t="s">
        <v>152</v>
      </c>
      <c r="Y934" s="173"/>
      <c r="Z934" s="172">
        <v>1921</v>
      </c>
      <c r="AA934" s="169" t="s">
        <v>39</v>
      </c>
      <c r="AB934" s="174"/>
    </row>
    <row r="935" spans="1:28" ht="15.75" customHeight="1" x14ac:dyDescent="0.2">
      <c r="A935" s="168"/>
      <c r="B935" s="169" t="s">
        <v>246</v>
      </c>
      <c r="C935" s="169" t="s">
        <v>1437</v>
      </c>
      <c r="D935" s="170" t="s">
        <v>1753</v>
      </c>
      <c r="E935" s="170" t="s">
        <v>2234</v>
      </c>
      <c r="F935" s="170"/>
      <c r="G935" s="170" t="s">
        <v>185</v>
      </c>
      <c r="H935" s="169" t="s">
        <v>3330</v>
      </c>
      <c r="I935" s="171" t="s">
        <v>3590</v>
      </c>
      <c r="J935" s="87" t="s">
        <v>30</v>
      </c>
      <c r="K935" s="170"/>
      <c r="L935" s="170"/>
      <c r="M935" s="169" t="s">
        <v>188</v>
      </c>
      <c r="N935" s="169" t="s">
        <v>4272</v>
      </c>
      <c r="O935" s="170" t="s">
        <v>246</v>
      </c>
      <c r="P935" s="170" t="s">
        <v>246</v>
      </c>
      <c r="Q935" s="170"/>
      <c r="R935" s="170"/>
      <c r="S935" s="176">
        <v>43343</v>
      </c>
      <c r="T935" s="170"/>
      <c r="U935" s="170"/>
      <c r="V935" s="169">
        <v>1921</v>
      </c>
      <c r="W935" s="172"/>
      <c r="X935" s="169" t="s">
        <v>152</v>
      </c>
      <c r="Y935" s="173"/>
      <c r="Z935" s="172">
        <v>1921</v>
      </c>
      <c r="AA935" s="169" t="s">
        <v>39</v>
      </c>
      <c r="AB935" s="174"/>
    </row>
    <row r="936" spans="1:28" ht="15.75" customHeight="1" x14ac:dyDescent="0.2">
      <c r="A936" s="168"/>
      <c r="B936" s="169" t="s">
        <v>246</v>
      </c>
      <c r="C936" s="169" t="s">
        <v>1438</v>
      </c>
      <c r="D936" s="170" t="s">
        <v>1753</v>
      </c>
      <c r="E936" s="170" t="s">
        <v>2235</v>
      </c>
      <c r="F936" s="170"/>
      <c r="G936" s="170" t="s">
        <v>185</v>
      </c>
      <c r="H936" s="169" t="s">
        <v>3331</v>
      </c>
      <c r="I936" s="171" t="s">
        <v>3590</v>
      </c>
      <c r="J936" s="87" t="s">
        <v>30</v>
      </c>
      <c r="K936" s="170"/>
      <c r="L936" s="170"/>
      <c r="M936" s="169" t="s">
        <v>188</v>
      </c>
      <c r="N936" s="169" t="s">
        <v>3749</v>
      </c>
      <c r="O936" s="170" t="s">
        <v>246</v>
      </c>
      <c r="P936" s="170" t="s">
        <v>246</v>
      </c>
      <c r="Q936" s="170"/>
      <c r="R936" s="170"/>
      <c r="S936" s="176">
        <v>43343</v>
      </c>
      <c r="T936" s="170"/>
      <c r="U936" s="170"/>
      <c r="V936" s="169">
        <v>1921</v>
      </c>
      <c r="W936" s="172"/>
      <c r="X936" s="169" t="s">
        <v>152</v>
      </c>
      <c r="Y936" s="173"/>
      <c r="Z936" s="172">
        <v>1921</v>
      </c>
      <c r="AA936" s="169" t="s">
        <v>39</v>
      </c>
      <c r="AB936" s="174"/>
    </row>
    <row r="937" spans="1:28" ht="15.75" customHeight="1" x14ac:dyDescent="0.2">
      <c r="A937" s="168"/>
      <c r="B937" s="169" t="s">
        <v>246</v>
      </c>
      <c r="C937" s="169" t="s">
        <v>1439</v>
      </c>
      <c r="D937" s="170" t="s">
        <v>1753</v>
      </c>
      <c r="E937" s="170" t="s">
        <v>2236</v>
      </c>
      <c r="F937" s="170"/>
      <c r="G937" s="170" t="s">
        <v>185</v>
      </c>
      <c r="H937" s="169" t="s">
        <v>3332</v>
      </c>
      <c r="I937" s="171" t="s">
        <v>3581</v>
      </c>
      <c r="J937" s="87" t="s">
        <v>30</v>
      </c>
      <c r="K937" s="170"/>
      <c r="L937" s="170"/>
      <c r="M937" s="169" t="s">
        <v>190</v>
      </c>
      <c r="N937" s="169" t="s">
        <v>4273</v>
      </c>
      <c r="O937" s="170" t="s">
        <v>246</v>
      </c>
      <c r="P937" s="170" t="s">
        <v>246</v>
      </c>
      <c r="Q937" s="170"/>
      <c r="R937" s="170"/>
      <c r="S937" s="176">
        <v>43350</v>
      </c>
      <c r="T937" s="170"/>
      <c r="U937" s="170"/>
      <c r="V937" s="169">
        <v>1921</v>
      </c>
      <c r="W937" s="172"/>
      <c r="X937" s="169" t="s">
        <v>152</v>
      </c>
      <c r="Y937" s="173"/>
      <c r="Z937" s="172">
        <v>1921</v>
      </c>
      <c r="AA937" s="169" t="s">
        <v>39</v>
      </c>
      <c r="AB937" s="174"/>
    </row>
    <row r="938" spans="1:28" ht="15.75" customHeight="1" x14ac:dyDescent="0.2">
      <c r="A938" s="168"/>
      <c r="B938" s="169" t="s">
        <v>246</v>
      </c>
      <c r="C938" s="169" t="s">
        <v>1440</v>
      </c>
      <c r="D938" s="170" t="s">
        <v>1753</v>
      </c>
      <c r="E938" s="170" t="s">
        <v>2237</v>
      </c>
      <c r="F938" s="170"/>
      <c r="G938" s="170" t="s">
        <v>185</v>
      </c>
      <c r="H938" s="169" t="s">
        <v>3333</v>
      </c>
      <c r="I938" s="171" t="s">
        <v>3581</v>
      </c>
      <c r="J938" s="87" t="s">
        <v>30</v>
      </c>
      <c r="K938" s="170"/>
      <c r="L938" s="170"/>
      <c r="M938" s="169" t="s">
        <v>3645</v>
      </c>
      <c r="N938" s="169" t="s">
        <v>3789</v>
      </c>
      <c r="O938" s="170" t="s">
        <v>246</v>
      </c>
      <c r="P938" s="170" t="s">
        <v>246</v>
      </c>
      <c r="Q938" s="170"/>
      <c r="R938" s="170"/>
      <c r="S938" s="176">
        <v>43362</v>
      </c>
      <c r="T938" s="170"/>
      <c r="U938" s="170"/>
      <c r="V938" s="169">
        <v>1921</v>
      </c>
      <c r="W938" s="172"/>
      <c r="X938" s="169" t="s">
        <v>152</v>
      </c>
      <c r="Y938" s="173"/>
      <c r="Z938" s="172">
        <v>1921</v>
      </c>
      <c r="AA938" s="169" t="s">
        <v>39</v>
      </c>
      <c r="AB938" s="174"/>
    </row>
    <row r="939" spans="1:28" ht="15.75" customHeight="1" x14ac:dyDescent="0.2">
      <c r="A939" s="168"/>
      <c r="B939" s="169" t="s">
        <v>246</v>
      </c>
      <c r="C939" s="169" t="s">
        <v>1441</v>
      </c>
      <c r="D939" s="170" t="s">
        <v>1753</v>
      </c>
      <c r="E939" s="170" t="s">
        <v>2238</v>
      </c>
      <c r="F939" s="170"/>
      <c r="G939" s="170" t="s">
        <v>185</v>
      </c>
      <c r="H939" s="169" t="s">
        <v>3334</v>
      </c>
      <c r="I939" s="171" t="s">
        <v>3581</v>
      </c>
      <c r="J939" s="87" t="s">
        <v>30</v>
      </c>
      <c r="K939" s="170"/>
      <c r="L939" s="170"/>
      <c r="M939" s="169" t="s">
        <v>190</v>
      </c>
      <c r="N939" s="169" t="s">
        <v>4124</v>
      </c>
      <c r="O939" s="170" t="s">
        <v>246</v>
      </c>
      <c r="P939" s="170" t="s">
        <v>246</v>
      </c>
      <c r="Q939" s="170"/>
      <c r="R939" s="170"/>
      <c r="S939" s="176">
        <v>43366</v>
      </c>
      <c r="T939" s="170"/>
      <c r="U939" s="170"/>
      <c r="V939" s="169">
        <v>1921</v>
      </c>
      <c r="W939" s="172"/>
      <c r="X939" s="169" t="s">
        <v>152</v>
      </c>
      <c r="Y939" s="173"/>
      <c r="Z939" s="172">
        <v>1921</v>
      </c>
      <c r="AA939" s="169" t="s">
        <v>39</v>
      </c>
      <c r="AB939" s="174"/>
    </row>
    <row r="940" spans="1:28" ht="15.75" customHeight="1" x14ac:dyDescent="0.2">
      <c r="A940" s="168"/>
      <c r="B940" s="169" t="s">
        <v>500</v>
      </c>
      <c r="C940" s="169" t="s">
        <v>1442</v>
      </c>
      <c r="D940" s="170" t="s">
        <v>1753</v>
      </c>
      <c r="E940" s="170" t="s">
        <v>2239</v>
      </c>
      <c r="F940" s="170"/>
      <c r="G940" s="170" t="s">
        <v>185</v>
      </c>
      <c r="H940" s="169" t="s">
        <v>3335</v>
      </c>
      <c r="I940" s="171" t="s">
        <v>3581</v>
      </c>
      <c r="J940" s="87" t="s">
        <v>30</v>
      </c>
      <c r="K940" s="170"/>
      <c r="L940" s="170"/>
      <c r="M940" s="169" t="s">
        <v>184</v>
      </c>
      <c r="N940" s="169" t="s">
        <v>4274</v>
      </c>
      <c r="O940" s="170" t="s">
        <v>246</v>
      </c>
      <c r="P940" s="170" t="s">
        <v>246</v>
      </c>
      <c r="Q940" s="170"/>
      <c r="R940" s="170"/>
      <c r="S940" s="176">
        <v>43368</v>
      </c>
      <c r="T940" s="170"/>
      <c r="U940" s="170"/>
      <c r="V940" s="169">
        <v>1921</v>
      </c>
      <c r="W940" s="172"/>
      <c r="X940" s="169" t="s">
        <v>152</v>
      </c>
      <c r="Y940" s="173"/>
      <c r="Z940" s="172">
        <v>1921</v>
      </c>
      <c r="AA940" s="169" t="s">
        <v>39</v>
      </c>
      <c r="AB940" s="174"/>
    </row>
    <row r="941" spans="1:28" ht="15.75" customHeight="1" x14ac:dyDescent="0.2">
      <c r="A941" s="168"/>
      <c r="B941" s="169" t="s">
        <v>246</v>
      </c>
      <c r="C941" s="169" t="s">
        <v>1443</v>
      </c>
      <c r="D941" s="170" t="s">
        <v>1753</v>
      </c>
      <c r="E941" s="170" t="s">
        <v>2240</v>
      </c>
      <c r="F941" s="170"/>
      <c r="G941" s="170" t="s">
        <v>185</v>
      </c>
      <c r="H941" s="169" t="s">
        <v>3336</v>
      </c>
      <c r="I941" s="171" t="s">
        <v>3580</v>
      </c>
      <c r="J941" s="87" t="s">
        <v>30</v>
      </c>
      <c r="K941" s="170"/>
      <c r="L941" s="170"/>
      <c r="M941" s="169" t="s">
        <v>208</v>
      </c>
      <c r="N941" s="169" t="s">
        <v>4000</v>
      </c>
      <c r="O941" s="170" t="s">
        <v>246</v>
      </c>
      <c r="P941" s="170" t="s">
        <v>246</v>
      </c>
      <c r="Q941" s="170"/>
      <c r="R941" s="170"/>
      <c r="S941" s="176">
        <v>43373</v>
      </c>
      <c r="T941" s="170"/>
      <c r="U941" s="170"/>
      <c r="V941" s="169">
        <v>1921</v>
      </c>
      <c r="W941" s="172"/>
      <c r="X941" s="169" t="s">
        <v>152</v>
      </c>
      <c r="Y941" s="173"/>
      <c r="Z941" s="172">
        <v>1921</v>
      </c>
      <c r="AA941" s="169" t="s">
        <v>39</v>
      </c>
      <c r="AB941" s="174"/>
    </row>
    <row r="942" spans="1:28" ht="15.75" customHeight="1" x14ac:dyDescent="0.2">
      <c r="A942" s="168"/>
      <c r="B942" s="169" t="s">
        <v>246</v>
      </c>
      <c r="C942" s="169" t="s">
        <v>1444</v>
      </c>
      <c r="D942" s="170" t="s">
        <v>1753</v>
      </c>
      <c r="E942" s="170" t="s">
        <v>2232</v>
      </c>
      <c r="F942" s="170"/>
      <c r="G942" s="170" t="s">
        <v>185</v>
      </c>
      <c r="H942" s="169" t="s">
        <v>3337</v>
      </c>
      <c r="I942" s="171" t="s">
        <v>3580</v>
      </c>
      <c r="J942" s="87" t="s">
        <v>30</v>
      </c>
      <c r="K942" s="170"/>
      <c r="L942" s="170"/>
      <c r="M942" s="169" t="s">
        <v>186</v>
      </c>
      <c r="N942" s="169" t="s">
        <v>4275</v>
      </c>
      <c r="O942" s="170" t="s">
        <v>246</v>
      </c>
      <c r="P942" s="170" t="s">
        <v>246</v>
      </c>
      <c r="Q942" s="170"/>
      <c r="R942" s="170"/>
      <c r="S942" s="176">
        <v>43373</v>
      </c>
      <c r="T942" s="170"/>
      <c r="U942" s="170"/>
      <c r="V942" s="169">
        <v>1921</v>
      </c>
      <c r="W942" s="172"/>
      <c r="X942" s="169" t="s">
        <v>152</v>
      </c>
      <c r="Y942" s="173"/>
      <c r="Z942" s="172">
        <v>1921</v>
      </c>
      <c r="AA942" s="169" t="s">
        <v>39</v>
      </c>
      <c r="AB942" s="174"/>
    </row>
    <row r="943" spans="1:28" ht="15.75" customHeight="1" x14ac:dyDescent="0.2">
      <c r="A943" s="168"/>
      <c r="B943" s="169" t="s">
        <v>246</v>
      </c>
      <c r="C943" s="169" t="s">
        <v>1445</v>
      </c>
      <c r="D943" s="170" t="s">
        <v>1753</v>
      </c>
      <c r="E943" s="170" t="s">
        <v>2241</v>
      </c>
      <c r="F943" s="170"/>
      <c r="G943" s="170" t="s">
        <v>185</v>
      </c>
      <c r="H943" s="169" t="s">
        <v>3338</v>
      </c>
      <c r="I943" s="171" t="s">
        <v>3581</v>
      </c>
      <c r="J943" s="87" t="s">
        <v>30</v>
      </c>
      <c r="K943" s="170"/>
      <c r="L943" s="170"/>
      <c r="M943" s="169" t="s">
        <v>190</v>
      </c>
      <c r="N943" s="169" t="s">
        <v>4139</v>
      </c>
      <c r="O943" s="170" t="s">
        <v>246</v>
      </c>
      <c r="P943" s="170" t="s">
        <v>246</v>
      </c>
      <c r="Q943" s="170"/>
      <c r="R943" s="170"/>
      <c r="S943" s="176">
        <v>43378</v>
      </c>
      <c r="T943" s="170"/>
      <c r="U943" s="170"/>
      <c r="V943" s="169">
        <v>1921</v>
      </c>
      <c r="W943" s="172"/>
      <c r="X943" s="169" t="s">
        <v>152</v>
      </c>
      <c r="Y943" s="173"/>
      <c r="Z943" s="172">
        <v>1921</v>
      </c>
      <c r="AA943" s="169" t="s">
        <v>39</v>
      </c>
      <c r="AB943" s="174"/>
    </row>
    <row r="944" spans="1:28" ht="15.75" customHeight="1" x14ac:dyDescent="0.2">
      <c r="A944" s="168"/>
      <c r="B944" s="169" t="s">
        <v>501</v>
      </c>
      <c r="C944" s="169" t="s">
        <v>1446</v>
      </c>
      <c r="D944" s="170" t="s">
        <v>1753</v>
      </c>
      <c r="E944" s="170" t="s">
        <v>2242</v>
      </c>
      <c r="F944" s="170"/>
      <c r="G944" s="170" t="s">
        <v>185</v>
      </c>
      <c r="H944" s="169" t="s">
        <v>3339</v>
      </c>
      <c r="I944" s="171" t="s">
        <v>3581</v>
      </c>
      <c r="J944" s="87" t="s">
        <v>30</v>
      </c>
      <c r="K944" s="170"/>
      <c r="L944" s="170"/>
      <c r="M944" s="169" t="s">
        <v>184</v>
      </c>
      <c r="N944" s="169" t="s">
        <v>3934</v>
      </c>
      <c r="O944" s="170" t="s">
        <v>246</v>
      </c>
      <c r="P944" s="170" t="s">
        <v>246</v>
      </c>
      <c r="Q944" s="170"/>
      <c r="R944" s="170"/>
      <c r="S944" s="176">
        <v>43391</v>
      </c>
      <c r="T944" s="170"/>
      <c r="U944" s="170"/>
      <c r="V944" s="169">
        <v>2317.42</v>
      </c>
      <c r="W944" s="172"/>
      <c r="X944" s="169"/>
      <c r="Y944" s="173"/>
      <c r="Z944" s="172">
        <v>2317.42</v>
      </c>
      <c r="AA944" s="169" t="s">
        <v>39</v>
      </c>
      <c r="AB944" s="174"/>
    </row>
    <row r="945" spans="1:28" ht="15.75" customHeight="1" x14ac:dyDescent="0.2">
      <c r="A945" s="168"/>
      <c r="B945" s="169" t="s">
        <v>246</v>
      </c>
      <c r="C945" s="169" t="s">
        <v>1447</v>
      </c>
      <c r="D945" s="170" t="s">
        <v>1753</v>
      </c>
      <c r="E945" s="170" t="s">
        <v>2243</v>
      </c>
      <c r="F945" s="170"/>
      <c r="G945" s="170" t="s">
        <v>185</v>
      </c>
      <c r="H945" s="169" t="s">
        <v>3340</v>
      </c>
      <c r="I945" s="171" t="s">
        <v>3592</v>
      </c>
      <c r="J945" s="87" t="s">
        <v>30</v>
      </c>
      <c r="K945" s="170"/>
      <c r="L945" s="170"/>
      <c r="M945" s="169" t="s">
        <v>186</v>
      </c>
      <c r="N945" s="169" t="s">
        <v>4276</v>
      </c>
      <c r="O945" s="170" t="s">
        <v>246</v>
      </c>
      <c r="P945" s="170" t="s">
        <v>246</v>
      </c>
      <c r="Q945" s="170"/>
      <c r="R945" s="170"/>
      <c r="S945" s="176">
        <v>43398</v>
      </c>
      <c r="T945" s="170"/>
      <c r="U945" s="170"/>
      <c r="V945" s="169">
        <v>1921</v>
      </c>
      <c r="W945" s="172"/>
      <c r="X945" s="169" t="s">
        <v>152</v>
      </c>
      <c r="Y945" s="173"/>
      <c r="Z945" s="172">
        <v>1921</v>
      </c>
      <c r="AA945" s="169" t="s">
        <v>39</v>
      </c>
      <c r="AB945" s="174"/>
    </row>
    <row r="946" spans="1:28" ht="15.75" customHeight="1" x14ac:dyDescent="0.2">
      <c r="A946" s="168"/>
      <c r="B946" s="169"/>
      <c r="C946" s="169" t="s">
        <v>1448</v>
      </c>
      <c r="D946" s="170" t="s">
        <v>1753</v>
      </c>
      <c r="E946" s="170" t="s">
        <v>2244</v>
      </c>
      <c r="F946" s="170"/>
      <c r="G946" s="170" t="s">
        <v>185</v>
      </c>
      <c r="H946" s="169" t="s">
        <v>3341</v>
      </c>
      <c r="I946" s="171" t="s">
        <v>3581</v>
      </c>
      <c r="J946" s="87" t="s">
        <v>30</v>
      </c>
      <c r="K946" s="170"/>
      <c r="L946" s="170"/>
      <c r="M946" s="169" t="s">
        <v>184</v>
      </c>
      <c r="N946" s="169" t="s">
        <v>3735</v>
      </c>
      <c r="O946" s="170" t="s">
        <v>246</v>
      </c>
      <c r="P946" s="170" t="s">
        <v>246</v>
      </c>
      <c r="Q946" s="170"/>
      <c r="R946" s="170"/>
      <c r="S946" s="176">
        <v>43404</v>
      </c>
      <c r="T946" s="170"/>
      <c r="U946" s="170"/>
      <c r="V946" s="169">
        <v>1921</v>
      </c>
      <c r="W946" s="172"/>
      <c r="X946" s="169" t="s">
        <v>152</v>
      </c>
      <c r="Y946" s="173"/>
      <c r="Z946" s="172">
        <v>1921</v>
      </c>
      <c r="AA946" s="169" t="s">
        <v>39</v>
      </c>
      <c r="AB946" s="174"/>
    </row>
    <row r="947" spans="1:28" ht="15.75" customHeight="1" x14ac:dyDescent="0.2">
      <c r="A947" s="168"/>
      <c r="B947" s="169" t="s">
        <v>246</v>
      </c>
      <c r="C947" s="169" t="s">
        <v>1449</v>
      </c>
      <c r="D947" s="170" t="s">
        <v>1753</v>
      </c>
      <c r="E947" s="170" t="s">
        <v>2245</v>
      </c>
      <c r="F947" s="170"/>
      <c r="G947" s="170" t="s">
        <v>185</v>
      </c>
      <c r="H947" s="169" t="s">
        <v>3342</v>
      </c>
      <c r="I947" s="171" t="s">
        <v>3581</v>
      </c>
      <c r="J947" s="87" t="s">
        <v>30</v>
      </c>
      <c r="K947" s="170"/>
      <c r="L947" s="170"/>
      <c r="M947" s="169" t="s">
        <v>188</v>
      </c>
      <c r="N947" s="169" t="s">
        <v>3928</v>
      </c>
      <c r="O947" s="170" t="s">
        <v>246</v>
      </c>
      <c r="P947" s="170" t="s">
        <v>246</v>
      </c>
      <c r="Q947" s="170"/>
      <c r="R947" s="170"/>
      <c r="S947" s="176">
        <v>43404</v>
      </c>
      <c r="T947" s="170"/>
      <c r="U947" s="170"/>
      <c r="V947" s="169">
        <v>1921</v>
      </c>
      <c r="W947" s="172"/>
      <c r="X947" s="169" t="s">
        <v>152</v>
      </c>
      <c r="Y947" s="173"/>
      <c r="Z947" s="172">
        <v>1921</v>
      </c>
      <c r="AA947" s="169" t="s">
        <v>39</v>
      </c>
      <c r="AB947" s="174"/>
    </row>
    <row r="948" spans="1:28" ht="15.75" customHeight="1" x14ac:dyDescent="0.2">
      <c r="A948" s="168"/>
      <c r="B948" s="169" t="s">
        <v>246</v>
      </c>
      <c r="C948" s="169" t="s">
        <v>1450</v>
      </c>
      <c r="D948" s="170" t="s">
        <v>1753</v>
      </c>
      <c r="E948" s="170" t="s">
        <v>2246</v>
      </c>
      <c r="F948" s="170"/>
      <c r="G948" s="170" t="s">
        <v>185</v>
      </c>
      <c r="H948" s="169" t="s">
        <v>3343</v>
      </c>
      <c r="I948" s="171" t="s">
        <v>3594</v>
      </c>
      <c r="J948" s="87" t="s">
        <v>30</v>
      </c>
      <c r="K948" s="170"/>
      <c r="L948" s="170"/>
      <c r="M948" s="169" t="s">
        <v>188</v>
      </c>
      <c r="N948" s="169" t="s">
        <v>4277</v>
      </c>
      <c r="O948" s="170" t="s">
        <v>246</v>
      </c>
      <c r="P948" s="170" t="s">
        <v>246</v>
      </c>
      <c r="Q948" s="170"/>
      <c r="R948" s="170"/>
      <c r="S948" s="176">
        <v>43412</v>
      </c>
      <c r="T948" s="170"/>
      <c r="U948" s="170"/>
      <c r="V948" s="169">
        <v>1921</v>
      </c>
      <c r="W948" s="172"/>
      <c r="X948" s="169" t="s">
        <v>152</v>
      </c>
      <c r="Y948" s="173"/>
      <c r="Z948" s="172">
        <v>1921</v>
      </c>
      <c r="AA948" s="169" t="s">
        <v>39</v>
      </c>
      <c r="AB948" s="174"/>
    </row>
    <row r="949" spans="1:28" ht="15.75" customHeight="1" x14ac:dyDescent="0.2">
      <c r="A949" s="168"/>
      <c r="B949" s="169"/>
      <c r="C949" s="169" t="s">
        <v>1451</v>
      </c>
      <c r="D949" s="170" t="s">
        <v>1753</v>
      </c>
      <c r="E949" s="170" t="s">
        <v>2239</v>
      </c>
      <c r="F949" s="170"/>
      <c r="G949" s="170" t="s">
        <v>185</v>
      </c>
      <c r="H949" s="169" t="s">
        <v>3344</v>
      </c>
      <c r="I949" s="171" t="s">
        <v>3592</v>
      </c>
      <c r="J949" s="87" t="s">
        <v>30</v>
      </c>
      <c r="K949" s="170" t="s">
        <v>31</v>
      </c>
      <c r="L949" s="170"/>
      <c r="M949" s="169" t="s">
        <v>184</v>
      </c>
      <c r="N949" s="169" t="s">
        <v>4278</v>
      </c>
      <c r="O949" s="170" t="s">
        <v>37</v>
      </c>
      <c r="P949" s="170" t="s">
        <v>4498</v>
      </c>
      <c r="Q949" s="170"/>
      <c r="R949" s="170"/>
      <c r="S949" s="176">
        <v>43415</v>
      </c>
      <c r="T949" s="170"/>
      <c r="U949" s="170"/>
      <c r="V949" s="169">
        <v>1921</v>
      </c>
      <c r="W949" s="172"/>
      <c r="X949" s="169" t="s">
        <v>152</v>
      </c>
      <c r="Y949" s="173">
        <v>960.5</v>
      </c>
      <c r="Z949" s="172">
        <v>960.5</v>
      </c>
      <c r="AA949" s="169" t="s">
        <v>39</v>
      </c>
      <c r="AB949" s="174"/>
    </row>
    <row r="950" spans="1:28" ht="15.75" customHeight="1" x14ac:dyDescent="0.2">
      <c r="A950" s="168"/>
      <c r="B950" s="169" t="s">
        <v>246</v>
      </c>
      <c r="C950" s="169" t="s">
        <v>1452</v>
      </c>
      <c r="D950" s="170" t="s">
        <v>1753</v>
      </c>
      <c r="E950" s="170" t="s">
        <v>2226</v>
      </c>
      <c r="F950" s="170"/>
      <c r="G950" s="170" t="s">
        <v>185</v>
      </c>
      <c r="H950" s="169" t="s">
        <v>3345</v>
      </c>
      <c r="I950" s="171" t="s">
        <v>3594</v>
      </c>
      <c r="J950" s="87" t="s">
        <v>30</v>
      </c>
      <c r="K950" s="170"/>
      <c r="L950" s="170"/>
      <c r="M950" s="169" t="s">
        <v>179</v>
      </c>
      <c r="N950" s="169" t="s">
        <v>4279</v>
      </c>
      <c r="O950" s="170" t="s">
        <v>246</v>
      </c>
      <c r="P950" s="170" t="s">
        <v>246</v>
      </c>
      <c r="Q950" s="170"/>
      <c r="R950" s="170"/>
      <c r="S950" s="176">
        <v>43418</v>
      </c>
      <c r="T950" s="170"/>
      <c r="U950" s="170"/>
      <c r="V950" s="169">
        <v>1921</v>
      </c>
      <c r="W950" s="172"/>
      <c r="X950" s="169" t="s">
        <v>152</v>
      </c>
      <c r="Y950" s="173"/>
      <c r="Z950" s="172">
        <v>1921</v>
      </c>
      <c r="AA950" s="169" t="s">
        <v>39</v>
      </c>
      <c r="AB950" s="174"/>
    </row>
    <row r="951" spans="1:28" ht="15.75" customHeight="1" x14ac:dyDescent="0.2">
      <c r="A951" s="168"/>
      <c r="B951" s="169"/>
      <c r="C951" s="169" t="s">
        <v>1453</v>
      </c>
      <c r="D951" s="170" t="s">
        <v>1753</v>
      </c>
      <c r="E951" s="170" t="s">
        <v>2247</v>
      </c>
      <c r="F951" s="170"/>
      <c r="G951" s="170" t="s">
        <v>185</v>
      </c>
      <c r="H951" s="169" t="s">
        <v>3346</v>
      </c>
      <c r="I951" s="171" t="s">
        <v>3594</v>
      </c>
      <c r="J951" s="87" t="s">
        <v>30</v>
      </c>
      <c r="K951" s="170"/>
      <c r="L951" s="170"/>
      <c r="M951" s="169" t="s">
        <v>184</v>
      </c>
      <c r="N951" s="169" t="s">
        <v>3774</v>
      </c>
      <c r="O951" s="170" t="s">
        <v>246</v>
      </c>
      <c r="P951" s="170" t="s">
        <v>246</v>
      </c>
      <c r="Q951" s="170"/>
      <c r="R951" s="170"/>
      <c r="S951" s="176">
        <v>43426</v>
      </c>
      <c r="T951" s="170"/>
      <c r="U951" s="170"/>
      <c r="V951" s="169">
        <v>1921</v>
      </c>
      <c r="W951" s="172"/>
      <c r="X951" s="169" t="s">
        <v>152</v>
      </c>
      <c r="Y951" s="173"/>
      <c r="Z951" s="172">
        <v>1921</v>
      </c>
      <c r="AA951" s="169" t="s">
        <v>39</v>
      </c>
      <c r="AB951" s="174"/>
    </row>
    <row r="952" spans="1:28" ht="15.75" customHeight="1" x14ac:dyDescent="0.2">
      <c r="A952" s="168"/>
      <c r="B952" s="169" t="s">
        <v>502</v>
      </c>
      <c r="C952" s="169" t="s">
        <v>1454</v>
      </c>
      <c r="D952" s="170" t="s">
        <v>1753</v>
      </c>
      <c r="E952" s="170" t="s">
        <v>2232</v>
      </c>
      <c r="F952" s="170"/>
      <c r="G952" s="170" t="s">
        <v>185</v>
      </c>
      <c r="H952" s="169" t="s">
        <v>3347</v>
      </c>
      <c r="I952" s="171" t="s">
        <v>3592</v>
      </c>
      <c r="J952" s="87" t="s">
        <v>30</v>
      </c>
      <c r="K952" s="170"/>
      <c r="L952" s="170"/>
      <c r="M952" s="169" t="s">
        <v>184</v>
      </c>
      <c r="N952" s="169" t="s">
        <v>4280</v>
      </c>
      <c r="O952" s="170" t="s">
        <v>246</v>
      </c>
      <c r="P952" s="170" t="s">
        <v>246</v>
      </c>
      <c r="Q952" s="170"/>
      <c r="R952" s="170"/>
      <c r="S952" s="176">
        <v>43434</v>
      </c>
      <c r="T952" s="170"/>
      <c r="U952" s="170"/>
      <c r="V952" s="169">
        <v>1921</v>
      </c>
      <c r="W952" s="172"/>
      <c r="X952" s="169" t="s">
        <v>152</v>
      </c>
      <c r="Y952" s="173"/>
      <c r="Z952" s="172">
        <v>1921</v>
      </c>
      <c r="AA952" s="169" t="s">
        <v>39</v>
      </c>
      <c r="AB952" s="174"/>
    </row>
    <row r="953" spans="1:28" ht="15.75" customHeight="1" x14ac:dyDescent="0.2">
      <c r="A953" s="168"/>
      <c r="B953" s="169" t="s">
        <v>246</v>
      </c>
      <c r="C953" s="169" t="s">
        <v>1455</v>
      </c>
      <c r="D953" s="170" t="s">
        <v>1753</v>
      </c>
      <c r="E953" s="170" t="s">
        <v>2235</v>
      </c>
      <c r="F953" s="170"/>
      <c r="G953" s="170" t="s">
        <v>185</v>
      </c>
      <c r="H953" s="169" t="s">
        <v>3348</v>
      </c>
      <c r="I953" s="171" t="s">
        <v>3592</v>
      </c>
      <c r="J953" s="87" t="s">
        <v>30</v>
      </c>
      <c r="K953" s="170"/>
      <c r="L953" s="170"/>
      <c r="M953" s="169" t="s">
        <v>188</v>
      </c>
      <c r="N953" s="169" t="s">
        <v>3749</v>
      </c>
      <c r="O953" s="170" t="s">
        <v>246</v>
      </c>
      <c r="P953" s="170" t="s">
        <v>246</v>
      </c>
      <c r="Q953" s="170"/>
      <c r="R953" s="170"/>
      <c r="S953" s="176">
        <v>43434</v>
      </c>
      <c r="T953" s="170"/>
      <c r="U953" s="170"/>
      <c r="V953" s="169">
        <v>1921</v>
      </c>
      <c r="W953" s="172"/>
      <c r="X953" s="169" t="s">
        <v>152</v>
      </c>
      <c r="Y953" s="173"/>
      <c r="Z953" s="172">
        <v>1921</v>
      </c>
      <c r="AA953" s="169" t="s">
        <v>39</v>
      </c>
      <c r="AB953" s="174"/>
    </row>
    <row r="954" spans="1:28" ht="15.75" customHeight="1" x14ac:dyDescent="0.2">
      <c r="A954" s="168"/>
      <c r="B954" s="169"/>
      <c r="C954" s="169" t="s">
        <v>1456</v>
      </c>
      <c r="D954" s="170" t="s">
        <v>1753</v>
      </c>
      <c r="E954" s="170" t="s">
        <v>2248</v>
      </c>
      <c r="F954" s="170"/>
      <c r="G954" s="170" t="s">
        <v>185</v>
      </c>
      <c r="H954" s="169" t="s">
        <v>3349</v>
      </c>
      <c r="I954" s="171" t="s">
        <v>3592</v>
      </c>
      <c r="J954" s="87" t="s">
        <v>30</v>
      </c>
      <c r="K954" s="170"/>
      <c r="L954" s="170"/>
      <c r="M954" s="169" t="s">
        <v>184</v>
      </c>
      <c r="N954" s="169" t="s">
        <v>4281</v>
      </c>
      <c r="O954" s="170" t="s">
        <v>246</v>
      </c>
      <c r="P954" s="170" t="s">
        <v>246</v>
      </c>
      <c r="Q954" s="170"/>
      <c r="R954" s="170"/>
      <c r="S954" s="176">
        <v>43434</v>
      </c>
      <c r="T954" s="170"/>
      <c r="U954" s="170"/>
      <c r="V954" s="169">
        <v>1921</v>
      </c>
      <c r="W954" s="172"/>
      <c r="X954" s="169" t="s">
        <v>152</v>
      </c>
      <c r="Y954" s="173"/>
      <c r="Z954" s="172">
        <v>1921</v>
      </c>
      <c r="AA954" s="169" t="s">
        <v>39</v>
      </c>
      <c r="AB954" s="174"/>
    </row>
    <row r="955" spans="1:28" ht="15.75" customHeight="1" x14ac:dyDescent="0.2">
      <c r="A955" s="168"/>
      <c r="B955" s="169" t="s">
        <v>246</v>
      </c>
      <c r="C955" s="169" t="s">
        <v>1457</v>
      </c>
      <c r="D955" s="170" t="s">
        <v>1753</v>
      </c>
      <c r="E955" s="170" t="s">
        <v>2249</v>
      </c>
      <c r="F955" s="170"/>
      <c r="G955" s="170" t="s">
        <v>185</v>
      </c>
      <c r="H955" s="169" t="s">
        <v>3350</v>
      </c>
      <c r="I955" s="171" t="s">
        <v>3583</v>
      </c>
      <c r="J955" s="87" t="s">
        <v>30</v>
      </c>
      <c r="K955" s="170"/>
      <c r="L955" s="170"/>
      <c r="M955" s="169" t="s">
        <v>208</v>
      </c>
      <c r="N955" s="169" t="s">
        <v>4282</v>
      </c>
      <c r="O955" s="170" t="s">
        <v>246</v>
      </c>
      <c r="P955" s="170" t="s">
        <v>246</v>
      </c>
      <c r="Q955" s="170"/>
      <c r="R955" s="170"/>
      <c r="S955" s="176">
        <v>43453</v>
      </c>
      <c r="T955" s="170"/>
      <c r="U955" s="170"/>
      <c r="V955" s="169">
        <v>1921</v>
      </c>
      <c r="W955" s="172"/>
      <c r="X955" s="169" t="s">
        <v>152</v>
      </c>
      <c r="Y955" s="173"/>
      <c r="Z955" s="172">
        <v>1921</v>
      </c>
      <c r="AA955" s="169" t="s">
        <v>39</v>
      </c>
      <c r="AB955" s="174"/>
    </row>
    <row r="956" spans="1:28" ht="15.75" customHeight="1" x14ac:dyDescent="0.2">
      <c r="A956" s="168"/>
      <c r="B956" s="169"/>
      <c r="C956" s="169" t="s">
        <v>1458</v>
      </c>
      <c r="D956" s="170" t="s">
        <v>1753</v>
      </c>
      <c r="E956" s="170" t="s">
        <v>2250</v>
      </c>
      <c r="F956" s="170"/>
      <c r="G956" s="170" t="s">
        <v>185</v>
      </c>
      <c r="H956" s="169" t="s">
        <v>3351</v>
      </c>
      <c r="I956" s="171" t="s">
        <v>3597</v>
      </c>
      <c r="J956" s="87" t="s">
        <v>30</v>
      </c>
      <c r="K956" s="170"/>
      <c r="L956" s="170"/>
      <c r="M956" s="169" t="s">
        <v>184</v>
      </c>
      <c r="N956" s="169" t="s">
        <v>3774</v>
      </c>
      <c r="O956" s="170" t="s">
        <v>246</v>
      </c>
      <c r="P956" s="170" t="s">
        <v>246</v>
      </c>
      <c r="Q956" s="170"/>
      <c r="R956" s="170"/>
      <c r="S956" s="176">
        <v>43454</v>
      </c>
      <c r="T956" s="170"/>
      <c r="U956" s="170"/>
      <c r="V956" s="169">
        <v>1921</v>
      </c>
      <c r="W956" s="172"/>
      <c r="X956" s="169" t="s">
        <v>152</v>
      </c>
      <c r="Y956" s="173"/>
      <c r="Z956" s="172">
        <v>1921</v>
      </c>
      <c r="AA956" s="169" t="s">
        <v>39</v>
      </c>
      <c r="AB956" s="174"/>
    </row>
    <row r="957" spans="1:28" ht="15.75" customHeight="1" x14ac:dyDescent="0.2">
      <c r="A957" s="168"/>
      <c r="B957" s="169" t="s">
        <v>246</v>
      </c>
      <c r="C957" s="169" t="s">
        <v>1459</v>
      </c>
      <c r="D957" s="170" t="s">
        <v>1753</v>
      </c>
      <c r="E957" s="170" t="s">
        <v>2251</v>
      </c>
      <c r="F957" s="170"/>
      <c r="G957" s="170" t="s">
        <v>185</v>
      </c>
      <c r="H957" s="169" t="s">
        <v>3352</v>
      </c>
      <c r="I957" s="171" t="s">
        <v>3597</v>
      </c>
      <c r="J957" s="87" t="s">
        <v>30</v>
      </c>
      <c r="K957" s="170"/>
      <c r="L957" s="170"/>
      <c r="M957" s="169" t="s">
        <v>188</v>
      </c>
      <c r="N957" s="169" t="s">
        <v>4283</v>
      </c>
      <c r="O957" s="170" t="s">
        <v>246</v>
      </c>
      <c r="P957" s="170" t="s">
        <v>246</v>
      </c>
      <c r="Q957" s="170"/>
      <c r="R957" s="170"/>
      <c r="S957" s="176">
        <v>43461</v>
      </c>
      <c r="T957" s="170"/>
      <c r="U957" s="170"/>
      <c r="V957" s="169">
        <v>1921</v>
      </c>
      <c r="W957" s="172"/>
      <c r="X957" s="169" t="s">
        <v>152</v>
      </c>
      <c r="Y957" s="173"/>
      <c r="Z957" s="172">
        <v>1921</v>
      </c>
      <c r="AA957" s="169" t="s">
        <v>39</v>
      </c>
      <c r="AB957" s="174"/>
    </row>
    <row r="958" spans="1:28" ht="15.75" customHeight="1" x14ac:dyDescent="0.2">
      <c r="A958" s="168"/>
      <c r="B958" s="169" t="s">
        <v>246</v>
      </c>
      <c r="C958" s="169" t="s">
        <v>1460</v>
      </c>
      <c r="D958" s="170" t="s">
        <v>1753</v>
      </c>
      <c r="E958" s="170" t="s">
        <v>2252</v>
      </c>
      <c r="F958" s="170"/>
      <c r="G958" s="170" t="s">
        <v>185</v>
      </c>
      <c r="H958" s="169" t="s">
        <v>3353</v>
      </c>
      <c r="I958" s="171" t="s">
        <v>3594</v>
      </c>
      <c r="J958" s="87" t="s">
        <v>30</v>
      </c>
      <c r="K958" s="170"/>
      <c r="L958" s="170"/>
      <c r="M958" s="169" t="s">
        <v>186</v>
      </c>
      <c r="N958" s="169" t="s">
        <v>4284</v>
      </c>
      <c r="O958" s="170" t="s">
        <v>246</v>
      </c>
      <c r="P958" s="170" t="s">
        <v>246</v>
      </c>
      <c r="Q958" s="170"/>
      <c r="R958" s="170"/>
      <c r="S958" s="176">
        <v>43465</v>
      </c>
      <c r="T958" s="170"/>
      <c r="U958" s="170"/>
      <c r="V958" s="169">
        <v>1921</v>
      </c>
      <c r="W958" s="172"/>
      <c r="X958" s="169" t="s">
        <v>152</v>
      </c>
      <c r="Y958" s="173"/>
      <c r="Z958" s="172">
        <v>1921</v>
      </c>
      <c r="AA958" s="169" t="s">
        <v>39</v>
      </c>
      <c r="AB958" s="174"/>
    </row>
    <row r="959" spans="1:28" ht="15.75" customHeight="1" x14ac:dyDescent="0.2">
      <c r="A959" s="168"/>
      <c r="B959" s="169" t="s">
        <v>246</v>
      </c>
      <c r="C959" s="169" t="s">
        <v>1461</v>
      </c>
      <c r="D959" s="170" t="s">
        <v>1753</v>
      </c>
      <c r="E959" s="170" t="s">
        <v>2253</v>
      </c>
      <c r="F959" s="170"/>
      <c r="G959" s="170" t="s">
        <v>185</v>
      </c>
      <c r="H959" s="169" t="s">
        <v>3354</v>
      </c>
      <c r="I959" s="171" t="s">
        <v>3594</v>
      </c>
      <c r="J959" s="87" t="s">
        <v>30</v>
      </c>
      <c r="K959" s="170"/>
      <c r="L959" s="170"/>
      <c r="M959" s="169" t="s">
        <v>188</v>
      </c>
      <c r="N959" s="169" t="s">
        <v>4272</v>
      </c>
      <c r="O959" s="170" t="s">
        <v>246</v>
      </c>
      <c r="P959" s="170" t="s">
        <v>246</v>
      </c>
      <c r="Q959" s="170"/>
      <c r="R959" s="170"/>
      <c r="S959" s="176">
        <v>43465</v>
      </c>
      <c r="T959" s="170"/>
      <c r="U959" s="170"/>
      <c r="V959" s="169">
        <v>1921</v>
      </c>
      <c r="W959" s="172"/>
      <c r="X959" s="169" t="s">
        <v>152</v>
      </c>
      <c r="Y959" s="173"/>
      <c r="Z959" s="172">
        <v>1921</v>
      </c>
      <c r="AA959" s="169" t="s">
        <v>39</v>
      </c>
      <c r="AB959" s="174"/>
    </row>
    <row r="960" spans="1:28" ht="15.75" customHeight="1" x14ac:dyDescent="0.2">
      <c r="A960" s="168"/>
      <c r="B960" s="169" t="s">
        <v>503</v>
      </c>
      <c r="C960" s="169" t="s">
        <v>1462</v>
      </c>
      <c r="D960" s="170" t="s">
        <v>1753</v>
      </c>
      <c r="E960" s="170" t="s">
        <v>2254</v>
      </c>
      <c r="F960" s="170"/>
      <c r="G960" s="170" t="s">
        <v>185</v>
      </c>
      <c r="H960" s="169" t="s">
        <v>3355</v>
      </c>
      <c r="I960" s="171" t="s">
        <v>3594</v>
      </c>
      <c r="J960" s="87" t="s">
        <v>30</v>
      </c>
      <c r="K960" s="170"/>
      <c r="L960" s="170"/>
      <c r="M960" s="169" t="s">
        <v>184</v>
      </c>
      <c r="N960" s="169" t="s">
        <v>4285</v>
      </c>
      <c r="O960" s="170" t="s">
        <v>246</v>
      </c>
      <c r="P960" s="170" t="s">
        <v>246</v>
      </c>
      <c r="Q960" s="170"/>
      <c r="R960" s="170"/>
      <c r="S960" s="176">
        <v>43465</v>
      </c>
      <c r="T960" s="170"/>
      <c r="U960" s="170"/>
      <c r="V960" s="169">
        <v>1921</v>
      </c>
      <c r="W960" s="172"/>
      <c r="X960" s="169" t="s">
        <v>152</v>
      </c>
      <c r="Y960" s="173"/>
      <c r="Z960" s="172">
        <v>1921</v>
      </c>
      <c r="AA960" s="169" t="s">
        <v>39</v>
      </c>
      <c r="AB960" s="174"/>
    </row>
    <row r="961" spans="1:28" ht="15.75" customHeight="1" x14ac:dyDescent="0.2">
      <c r="A961" s="168"/>
      <c r="B961" s="169" t="s">
        <v>246</v>
      </c>
      <c r="C961" s="169" t="s">
        <v>1463</v>
      </c>
      <c r="D961" s="170" t="s">
        <v>1753</v>
      </c>
      <c r="E961" s="170" t="s">
        <v>2255</v>
      </c>
      <c r="F961" s="170"/>
      <c r="G961" s="170" t="s">
        <v>185</v>
      </c>
      <c r="H961" s="169" t="s">
        <v>3356</v>
      </c>
      <c r="I961" s="171" t="s">
        <v>246</v>
      </c>
      <c r="J961" s="87" t="s">
        <v>30</v>
      </c>
      <c r="K961" s="170"/>
      <c r="L961" s="170"/>
      <c r="M961" s="169" t="s">
        <v>188</v>
      </c>
      <c r="N961" s="169" t="s">
        <v>4230</v>
      </c>
      <c r="O961" s="170" t="s">
        <v>246</v>
      </c>
      <c r="P961" s="170" t="s">
        <v>246</v>
      </c>
      <c r="Q961" s="170"/>
      <c r="R961" s="170"/>
      <c r="S961" s="176">
        <v>43468</v>
      </c>
      <c r="T961" s="170"/>
      <c r="U961" s="170"/>
      <c r="V961" s="169">
        <v>2380.94</v>
      </c>
      <c r="W961" s="172"/>
      <c r="X961" s="169"/>
      <c r="Y961" s="173"/>
      <c r="Z961" s="172">
        <v>2380.94</v>
      </c>
      <c r="AA961" s="169" t="s">
        <v>246</v>
      </c>
      <c r="AB961" s="174"/>
    </row>
    <row r="962" spans="1:28" ht="15.75" customHeight="1" x14ac:dyDescent="0.2">
      <c r="A962" s="168"/>
      <c r="B962" s="169" t="s">
        <v>246</v>
      </c>
      <c r="C962" s="169" t="s">
        <v>1464</v>
      </c>
      <c r="D962" s="170" t="s">
        <v>1753</v>
      </c>
      <c r="E962" s="170" t="s">
        <v>2234</v>
      </c>
      <c r="F962" s="170"/>
      <c r="G962" s="170" t="s">
        <v>185</v>
      </c>
      <c r="H962" s="169" t="s">
        <v>3357</v>
      </c>
      <c r="I962" s="171" t="s">
        <v>246</v>
      </c>
      <c r="J962" s="87"/>
      <c r="K962" s="170"/>
      <c r="L962" s="170"/>
      <c r="M962" s="169" t="s">
        <v>188</v>
      </c>
      <c r="N962" s="169" t="s">
        <v>4286</v>
      </c>
      <c r="O962" s="170" t="s">
        <v>246</v>
      </c>
      <c r="P962" s="170" t="s">
        <v>246</v>
      </c>
      <c r="Q962" s="170"/>
      <c r="R962" s="170"/>
      <c r="S962" s="176">
        <v>43468</v>
      </c>
      <c r="T962" s="170"/>
      <c r="U962" s="170"/>
      <c r="V962" s="169">
        <v>0</v>
      </c>
      <c r="W962" s="172"/>
      <c r="X962" s="169" t="s">
        <v>152</v>
      </c>
      <c r="Y962" s="173"/>
      <c r="Z962" s="172">
        <v>0</v>
      </c>
      <c r="AA962" s="169" t="s">
        <v>246</v>
      </c>
      <c r="AB962" s="174" t="s">
        <v>4519</v>
      </c>
    </row>
    <row r="963" spans="1:28" ht="15.75" customHeight="1" x14ac:dyDescent="0.2">
      <c r="A963" s="168"/>
      <c r="B963" s="169" t="s">
        <v>246</v>
      </c>
      <c r="C963" s="169" t="s">
        <v>1465</v>
      </c>
      <c r="D963" s="170" t="s">
        <v>1753</v>
      </c>
      <c r="E963" s="170" t="s">
        <v>2256</v>
      </c>
      <c r="F963" s="170"/>
      <c r="G963" s="170" t="s">
        <v>185</v>
      </c>
      <c r="H963" s="169" t="s">
        <v>3358</v>
      </c>
      <c r="I963" s="171" t="s">
        <v>246</v>
      </c>
      <c r="J963" s="87"/>
      <c r="K963" s="170"/>
      <c r="L963" s="170"/>
      <c r="M963" s="169" t="s">
        <v>188</v>
      </c>
      <c r="N963" s="169" t="s">
        <v>4287</v>
      </c>
      <c r="O963" s="170" t="s">
        <v>246</v>
      </c>
      <c r="P963" s="170" t="s">
        <v>246</v>
      </c>
      <c r="Q963" s="170"/>
      <c r="R963" s="170"/>
      <c r="S963" s="176">
        <v>43472</v>
      </c>
      <c r="T963" s="170"/>
      <c r="U963" s="170"/>
      <c r="V963" s="169">
        <v>0</v>
      </c>
      <c r="W963" s="172"/>
      <c r="X963" s="169" t="s">
        <v>152</v>
      </c>
      <c r="Y963" s="173"/>
      <c r="Z963" s="172">
        <v>0</v>
      </c>
      <c r="AA963" s="169" t="s">
        <v>246</v>
      </c>
      <c r="AB963" s="174" t="s">
        <v>4519</v>
      </c>
    </row>
    <row r="964" spans="1:28" ht="15.75" customHeight="1" x14ac:dyDescent="0.2">
      <c r="A964" s="168"/>
      <c r="B964" s="169" t="s">
        <v>246</v>
      </c>
      <c r="C964" s="169" t="s">
        <v>1466</v>
      </c>
      <c r="D964" s="170" t="s">
        <v>1753</v>
      </c>
      <c r="E964" s="170" t="s">
        <v>2257</v>
      </c>
      <c r="F964" s="170"/>
      <c r="G964" s="170" t="s">
        <v>185</v>
      </c>
      <c r="H964" s="169" t="s">
        <v>3359</v>
      </c>
      <c r="I964" s="171" t="s">
        <v>246</v>
      </c>
      <c r="J964" s="87"/>
      <c r="K964" s="170"/>
      <c r="L964" s="170"/>
      <c r="M964" s="169" t="s">
        <v>188</v>
      </c>
      <c r="N964" s="169" t="s">
        <v>246</v>
      </c>
      <c r="O964" s="170" t="s">
        <v>246</v>
      </c>
      <c r="P964" s="170" t="s">
        <v>246</v>
      </c>
      <c r="Q964" s="170"/>
      <c r="R964" s="170"/>
      <c r="S964" s="176">
        <v>43480</v>
      </c>
      <c r="T964" s="170"/>
      <c r="U964" s="170"/>
      <c r="V964" s="169">
        <v>0</v>
      </c>
      <c r="W964" s="172"/>
      <c r="X964" s="169" t="s">
        <v>152</v>
      </c>
      <c r="Y964" s="173"/>
      <c r="Z964" s="172">
        <v>0</v>
      </c>
      <c r="AA964" s="169" t="s">
        <v>246</v>
      </c>
      <c r="AB964" s="174" t="s">
        <v>4519</v>
      </c>
    </row>
    <row r="965" spans="1:28" ht="15.75" customHeight="1" x14ac:dyDescent="0.2">
      <c r="A965" s="168"/>
      <c r="B965" s="169" t="s">
        <v>246</v>
      </c>
      <c r="C965" s="169" t="s">
        <v>1467</v>
      </c>
      <c r="D965" s="170" t="s">
        <v>1753</v>
      </c>
      <c r="E965" s="170" t="s">
        <v>2258</v>
      </c>
      <c r="F965" s="170"/>
      <c r="G965" s="170" t="s">
        <v>185</v>
      </c>
      <c r="H965" s="169" t="s">
        <v>3360</v>
      </c>
      <c r="I965" s="171" t="s">
        <v>246</v>
      </c>
      <c r="J965" s="87"/>
      <c r="K965" s="170"/>
      <c r="L965" s="170"/>
      <c r="M965" s="169" t="s">
        <v>188</v>
      </c>
      <c r="N965" s="169" t="s">
        <v>4287</v>
      </c>
      <c r="O965" s="170" t="s">
        <v>246</v>
      </c>
      <c r="P965" s="170" t="s">
        <v>246</v>
      </c>
      <c r="Q965" s="170"/>
      <c r="R965" s="170"/>
      <c r="S965" s="176">
        <v>43486</v>
      </c>
      <c r="T965" s="170"/>
      <c r="U965" s="170"/>
      <c r="V965" s="169">
        <v>0</v>
      </c>
      <c r="W965" s="172"/>
      <c r="X965" s="169" t="s">
        <v>152</v>
      </c>
      <c r="Y965" s="173"/>
      <c r="Z965" s="172">
        <v>0</v>
      </c>
      <c r="AA965" s="169" t="s">
        <v>246</v>
      </c>
      <c r="AB965" s="174" t="s">
        <v>4519</v>
      </c>
    </row>
    <row r="966" spans="1:28" ht="15.75" customHeight="1" x14ac:dyDescent="0.2">
      <c r="A966" s="168"/>
      <c r="B966" s="169" t="s">
        <v>246</v>
      </c>
      <c r="C966" s="169" t="s">
        <v>1468</v>
      </c>
      <c r="D966" s="170" t="s">
        <v>1753</v>
      </c>
      <c r="E966" s="170" t="s">
        <v>2237</v>
      </c>
      <c r="F966" s="170"/>
      <c r="G966" s="170" t="s">
        <v>185</v>
      </c>
      <c r="H966" s="169" t="s">
        <v>3361</v>
      </c>
      <c r="I966" s="171" t="s">
        <v>246</v>
      </c>
      <c r="J966" s="87"/>
      <c r="K966" s="170"/>
      <c r="L966" s="170"/>
      <c r="M966" s="169" t="s">
        <v>32</v>
      </c>
      <c r="N966" s="169" t="s">
        <v>4288</v>
      </c>
      <c r="O966" s="170" t="s">
        <v>246</v>
      </c>
      <c r="P966" s="170" t="s">
        <v>246</v>
      </c>
      <c r="Q966" s="170"/>
      <c r="R966" s="170"/>
      <c r="S966" s="176">
        <v>43487</v>
      </c>
      <c r="T966" s="170"/>
      <c r="U966" s="170"/>
      <c r="V966" s="169">
        <v>0</v>
      </c>
      <c r="W966" s="172"/>
      <c r="X966" s="169" t="s">
        <v>152</v>
      </c>
      <c r="Y966" s="173"/>
      <c r="Z966" s="172">
        <v>0</v>
      </c>
      <c r="AA966" s="169" t="s">
        <v>246</v>
      </c>
      <c r="AB966" s="174" t="s">
        <v>4519</v>
      </c>
    </row>
    <row r="967" spans="1:28" ht="15.75" customHeight="1" x14ac:dyDescent="0.2">
      <c r="A967" s="168"/>
      <c r="B967" s="169" t="s">
        <v>246</v>
      </c>
      <c r="C967" s="169" t="s">
        <v>1469</v>
      </c>
      <c r="D967" s="170" t="s">
        <v>1753</v>
      </c>
      <c r="E967" s="170" t="s">
        <v>2259</v>
      </c>
      <c r="F967" s="170"/>
      <c r="G967" s="170" t="s">
        <v>185</v>
      </c>
      <c r="H967" s="169" t="s">
        <v>3362</v>
      </c>
      <c r="I967" s="171" t="s">
        <v>246</v>
      </c>
      <c r="J967" s="87"/>
      <c r="K967" s="170"/>
      <c r="L967" s="170"/>
      <c r="M967" s="169" t="s">
        <v>184</v>
      </c>
      <c r="N967" s="169" t="s">
        <v>4289</v>
      </c>
      <c r="O967" s="170" t="s">
        <v>246</v>
      </c>
      <c r="P967" s="170" t="s">
        <v>246</v>
      </c>
      <c r="Q967" s="170"/>
      <c r="R967" s="170"/>
      <c r="S967" s="176">
        <v>43487</v>
      </c>
      <c r="T967" s="170"/>
      <c r="U967" s="170"/>
      <c r="V967" s="169">
        <v>0</v>
      </c>
      <c r="W967" s="172"/>
      <c r="X967" s="169" t="s">
        <v>152</v>
      </c>
      <c r="Y967" s="173"/>
      <c r="Z967" s="172">
        <v>0</v>
      </c>
      <c r="AA967" s="169" t="s">
        <v>246</v>
      </c>
      <c r="AB967" s="174" t="s">
        <v>4519</v>
      </c>
    </row>
    <row r="968" spans="1:28" ht="15.75" customHeight="1" x14ac:dyDescent="0.2">
      <c r="A968" s="168"/>
      <c r="B968" s="169" t="s">
        <v>246</v>
      </c>
      <c r="C968" s="169" t="s">
        <v>1470</v>
      </c>
      <c r="D968" s="170" t="s">
        <v>1753</v>
      </c>
      <c r="E968" s="170" t="s">
        <v>2260</v>
      </c>
      <c r="F968" s="170"/>
      <c r="G968" s="170" t="s">
        <v>185</v>
      </c>
      <c r="H968" s="169" t="s">
        <v>3363</v>
      </c>
      <c r="I968" s="171" t="s">
        <v>246</v>
      </c>
      <c r="J968" s="87"/>
      <c r="K968" s="170"/>
      <c r="L968" s="170"/>
      <c r="M968" s="169" t="s">
        <v>208</v>
      </c>
      <c r="N968" s="169" t="s">
        <v>4290</v>
      </c>
      <c r="O968" s="170" t="s">
        <v>246</v>
      </c>
      <c r="P968" s="170" t="s">
        <v>246</v>
      </c>
      <c r="Q968" s="170"/>
      <c r="R968" s="170"/>
      <c r="S968" s="176">
        <v>43493</v>
      </c>
      <c r="T968" s="170"/>
      <c r="U968" s="170"/>
      <c r="V968" s="169">
        <v>0</v>
      </c>
      <c r="W968" s="172"/>
      <c r="X968" s="169" t="s">
        <v>152</v>
      </c>
      <c r="Y968" s="173"/>
      <c r="Z968" s="172">
        <v>0</v>
      </c>
      <c r="AA968" s="169" t="s">
        <v>246</v>
      </c>
      <c r="AB968" s="174" t="s">
        <v>4519</v>
      </c>
    </row>
    <row r="969" spans="1:28" ht="15.75" customHeight="1" x14ac:dyDescent="0.2">
      <c r="A969" s="168"/>
      <c r="B969" s="169" t="s">
        <v>246</v>
      </c>
      <c r="C969" s="169" t="s">
        <v>1471</v>
      </c>
      <c r="D969" s="170" t="s">
        <v>1753</v>
      </c>
      <c r="E969" s="170" t="s">
        <v>2261</v>
      </c>
      <c r="F969" s="170"/>
      <c r="G969" s="170" t="s">
        <v>185</v>
      </c>
      <c r="H969" s="169" t="s">
        <v>3364</v>
      </c>
      <c r="I969" s="171" t="s">
        <v>246</v>
      </c>
      <c r="J969" s="87"/>
      <c r="K969" s="170"/>
      <c r="L969" s="170"/>
      <c r="M969" s="169" t="s">
        <v>188</v>
      </c>
      <c r="N969" s="169" t="s">
        <v>4291</v>
      </c>
      <c r="O969" s="170" t="s">
        <v>246</v>
      </c>
      <c r="P969" s="170" t="s">
        <v>246</v>
      </c>
      <c r="Q969" s="170"/>
      <c r="R969" s="170"/>
      <c r="S969" s="176">
        <v>43496</v>
      </c>
      <c r="T969" s="170"/>
      <c r="U969" s="170"/>
      <c r="V969" s="169">
        <v>0</v>
      </c>
      <c r="W969" s="172"/>
      <c r="X969" s="169" t="s">
        <v>152</v>
      </c>
      <c r="Y969" s="173"/>
      <c r="Z969" s="172">
        <v>0</v>
      </c>
      <c r="AA969" s="169" t="s">
        <v>246</v>
      </c>
      <c r="AB969" s="174" t="s">
        <v>4519</v>
      </c>
    </row>
    <row r="970" spans="1:28" ht="15.75" customHeight="1" x14ac:dyDescent="0.2">
      <c r="A970" s="168"/>
      <c r="B970" s="169" t="s">
        <v>246</v>
      </c>
      <c r="C970" s="169" t="s">
        <v>1472</v>
      </c>
      <c r="D970" s="170" t="s">
        <v>1753</v>
      </c>
      <c r="E970" s="170" t="s">
        <v>2262</v>
      </c>
      <c r="F970" s="170"/>
      <c r="G970" s="170" t="s">
        <v>185</v>
      </c>
      <c r="H970" s="169" t="s">
        <v>3365</v>
      </c>
      <c r="I970" s="171" t="s">
        <v>246</v>
      </c>
      <c r="J970" s="87"/>
      <c r="K970" s="170"/>
      <c r="L970" s="170"/>
      <c r="M970" s="169" t="s">
        <v>32</v>
      </c>
      <c r="N970" s="169" t="s">
        <v>4292</v>
      </c>
      <c r="O970" s="170" t="s">
        <v>246</v>
      </c>
      <c r="P970" s="170" t="s">
        <v>246</v>
      </c>
      <c r="Q970" s="170"/>
      <c r="R970" s="170"/>
      <c r="S970" s="176">
        <v>43510</v>
      </c>
      <c r="T970" s="170"/>
      <c r="U970" s="170"/>
      <c r="V970" s="169">
        <v>0</v>
      </c>
      <c r="W970" s="172"/>
      <c r="X970" s="169" t="s">
        <v>152</v>
      </c>
      <c r="Y970" s="173"/>
      <c r="Z970" s="172">
        <v>0</v>
      </c>
      <c r="AA970" s="169" t="s">
        <v>246</v>
      </c>
      <c r="AB970" s="174" t="s">
        <v>4519</v>
      </c>
    </row>
    <row r="971" spans="1:28" ht="15.75" customHeight="1" x14ac:dyDescent="0.2">
      <c r="A971" s="168"/>
      <c r="B971" s="169" t="s">
        <v>246</v>
      </c>
      <c r="C971" s="169" t="s">
        <v>1473</v>
      </c>
      <c r="D971" s="170" t="s">
        <v>1753</v>
      </c>
      <c r="E971" s="170" t="s">
        <v>2263</v>
      </c>
      <c r="F971" s="170"/>
      <c r="G971" s="170" t="s">
        <v>185</v>
      </c>
      <c r="H971" s="169" t="s">
        <v>3366</v>
      </c>
      <c r="I971" s="171" t="s">
        <v>246</v>
      </c>
      <c r="J971" s="87"/>
      <c r="K971" s="170"/>
      <c r="L971" s="170"/>
      <c r="M971" s="169" t="s">
        <v>186</v>
      </c>
      <c r="N971" s="169" t="s">
        <v>4293</v>
      </c>
      <c r="O971" s="170" t="s">
        <v>246</v>
      </c>
      <c r="P971" s="170" t="s">
        <v>246</v>
      </c>
      <c r="Q971" s="170"/>
      <c r="R971" s="170"/>
      <c r="S971" s="176">
        <v>43541</v>
      </c>
      <c r="T971" s="170"/>
      <c r="U971" s="170"/>
      <c r="V971" s="169">
        <v>0</v>
      </c>
      <c r="W971" s="172"/>
      <c r="X971" s="169" t="s">
        <v>152</v>
      </c>
      <c r="Y971" s="173"/>
      <c r="Z971" s="172">
        <v>0</v>
      </c>
      <c r="AA971" s="169" t="s">
        <v>246</v>
      </c>
      <c r="AB971" s="174" t="s">
        <v>4519</v>
      </c>
    </row>
    <row r="972" spans="1:28" ht="15.75" customHeight="1" x14ac:dyDescent="0.2">
      <c r="A972" s="168"/>
      <c r="B972" s="169" t="s">
        <v>246</v>
      </c>
      <c r="C972" s="169" t="s">
        <v>1474</v>
      </c>
      <c r="D972" s="170" t="s">
        <v>1753</v>
      </c>
      <c r="E972" s="170" t="s">
        <v>2264</v>
      </c>
      <c r="F972" s="170"/>
      <c r="G972" s="170" t="s">
        <v>185</v>
      </c>
      <c r="H972" s="169" t="s">
        <v>3367</v>
      </c>
      <c r="I972" s="171" t="s">
        <v>246</v>
      </c>
      <c r="J972" s="87"/>
      <c r="K972" s="170"/>
      <c r="L972" s="170"/>
      <c r="M972" s="169" t="s">
        <v>186</v>
      </c>
      <c r="N972" s="169" t="s">
        <v>4294</v>
      </c>
      <c r="O972" s="170" t="s">
        <v>246</v>
      </c>
      <c r="P972" s="170" t="s">
        <v>246</v>
      </c>
      <c r="Q972" s="170"/>
      <c r="R972" s="170"/>
      <c r="S972" s="176">
        <v>43555</v>
      </c>
      <c r="T972" s="170"/>
      <c r="U972" s="170"/>
      <c r="V972" s="169">
        <v>0</v>
      </c>
      <c r="W972" s="172"/>
      <c r="X972" s="169" t="s">
        <v>152</v>
      </c>
      <c r="Y972" s="173"/>
      <c r="Z972" s="172">
        <v>0</v>
      </c>
      <c r="AA972" s="169" t="s">
        <v>246</v>
      </c>
      <c r="AB972" s="174" t="s">
        <v>4519</v>
      </c>
    </row>
    <row r="973" spans="1:28" ht="15.75" customHeight="1" x14ac:dyDescent="0.2">
      <c r="A973" s="168"/>
      <c r="B973" s="169" t="s">
        <v>246</v>
      </c>
      <c r="C973" s="169" t="s">
        <v>1475</v>
      </c>
      <c r="D973" s="170" t="s">
        <v>1754</v>
      </c>
      <c r="E973" s="170" t="s">
        <v>2265</v>
      </c>
      <c r="F973" s="170"/>
      <c r="G973" s="170" t="s">
        <v>185</v>
      </c>
      <c r="H973" s="169" t="s">
        <v>3368</v>
      </c>
      <c r="I973" s="171" t="s">
        <v>3584</v>
      </c>
      <c r="J973" s="87" t="s">
        <v>30</v>
      </c>
      <c r="K973" s="170"/>
      <c r="L973" s="170"/>
      <c r="M973" s="169" t="s">
        <v>186</v>
      </c>
      <c r="N973" s="169" t="s">
        <v>4295</v>
      </c>
      <c r="O973" s="170" t="s">
        <v>246</v>
      </c>
      <c r="P973" s="170" t="s">
        <v>246</v>
      </c>
      <c r="Q973" s="170"/>
      <c r="R973" s="170"/>
      <c r="S973" s="176">
        <v>43210</v>
      </c>
      <c r="T973" s="170"/>
      <c r="U973" s="170"/>
      <c r="V973" s="169">
        <v>744.6</v>
      </c>
      <c r="W973" s="172"/>
      <c r="X973" s="169"/>
      <c r="Y973" s="173"/>
      <c r="Z973" s="172">
        <v>744.6</v>
      </c>
      <c r="AA973" s="169" t="s">
        <v>39</v>
      </c>
      <c r="AB973" s="174"/>
    </row>
    <row r="974" spans="1:28" ht="15.75" customHeight="1" x14ac:dyDescent="0.2">
      <c r="A974" s="168"/>
      <c r="B974" s="169" t="s">
        <v>246</v>
      </c>
      <c r="C974" s="169" t="s">
        <v>1476</v>
      </c>
      <c r="D974" s="170" t="s">
        <v>1754</v>
      </c>
      <c r="E974" s="170" t="s">
        <v>2266</v>
      </c>
      <c r="F974" s="170"/>
      <c r="G974" s="170" t="s">
        <v>185</v>
      </c>
      <c r="H974" s="169" t="s">
        <v>3369</v>
      </c>
      <c r="I974" s="171" t="s">
        <v>3587</v>
      </c>
      <c r="J974" s="87" t="s">
        <v>30</v>
      </c>
      <c r="K974" s="170"/>
      <c r="L974" s="170"/>
      <c r="M974" s="169" t="s">
        <v>188</v>
      </c>
      <c r="N974" s="169" t="s">
        <v>3845</v>
      </c>
      <c r="O974" s="170" t="s">
        <v>246</v>
      </c>
      <c r="P974" s="170" t="s">
        <v>246</v>
      </c>
      <c r="Q974" s="170"/>
      <c r="R974" s="170"/>
      <c r="S974" s="176">
        <v>43236</v>
      </c>
      <c r="T974" s="170"/>
      <c r="U974" s="170"/>
      <c r="V974" s="169">
        <v>744.6</v>
      </c>
      <c r="W974" s="172"/>
      <c r="X974" s="169"/>
      <c r="Y974" s="173"/>
      <c r="Z974" s="172">
        <v>744.6</v>
      </c>
      <c r="AA974" s="169" t="s">
        <v>39</v>
      </c>
      <c r="AB974" s="174"/>
    </row>
    <row r="975" spans="1:28" ht="15.75" customHeight="1" x14ac:dyDescent="0.2">
      <c r="A975" s="168"/>
      <c r="B975" s="169" t="s">
        <v>246</v>
      </c>
      <c r="C975" s="169" t="s">
        <v>1477</v>
      </c>
      <c r="D975" s="170" t="s">
        <v>1754</v>
      </c>
      <c r="E975" s="170" t="s">
        <v>2267</v>
      </c>
      <c r="F975" s="170"/>
      <c r="G975" s="170" t="s">
        <v>185</v>
      </c>
      <c r="H975" s="169" t="s">
        <v>3370</v>
      </c>
      <c r="I975" s="171" t="s">
        <v>3588</v>
      </c>
      <c r="J975" s="87" t="s">
        <v>30</v>
      </c>
      <c r="K975" s="170"/>
      <c r="L975" s="170"/>
      <c r="M975" s="169" t="s">
        <v>188</v>
      </c>
      <c r="N975" s="169" t="s">
        <v>4296</v>
      </c>
      <c r="O975" s="170" t="s">
        <v>246</v>
      </c>
      <c r="P975" s="170" t="s">
        <v>246</v>
      </c>
      <c r="Q975" s="170"/>
      <c r="R975" s="170"/>
      <c r="S975" s="176">
        <v>43256</v>
      </c>
      <c r="T975" s="170"/>
      <c r="U975" s="170"/>
      <c r="V975" s="169">
        <v>1142.4000000000001</v>
      </c>
      <c r="W975" s="172"/>
      <c r="X975" s="169"/>
      <c r="Y975" s="173"/>
      <c r="Z975" s="172">
        <v>1142.4000000000001</v>
      </c>
      <c r="AA975" s="169" t="s">
        <v>39</v>
      </c>
      <c r="AB975" s="174"/>
    </row>
    <row r="976" spans="1:28" ht="15.75" customHeight="1" x14ac:dyDescent="0.2">
      <c r="A976" s="168"/>
      <c r="B976" s="169" t="s">
        <v>246</v>
      </c>
      <c r="C976" s="169" t="s">
        <v>1478</v>
      </c>
      <c r="D976" s="170" t="s">
        <v>1754</v>
      </c>
      <c r="E976" s="170" t="s">
        <v>2268</v>
      </c>
      <c r="F976" s="170"/>
      <c r="G976" s="170" t="s">
        <v>185</v>
      </c>
      <c r="H976" s="169" t="s">
        <v>3371</v>
      </c>
      <c r="I976" s="171" t="s">
        <v>3588</v>
      </c>
      <c r="J976" s="87" t="s">
        <v>30</v>
      </c>
      <c r="K976" s="170"/>
      <c r="L976" s="170"/>
      <c r="M976" s="169" t="s">
        <v>32</v>
      </c>
      <c r="N976" s="169" t="s">
        <v>4297</v>
      </c>
      <c r="O976" s="170" t="s">
        <v>246</v>
      </c>
      <c r="P976" s="170" t="s">
        <v>246</v>
      </c>
      <c r="Q976" s="170"/>
      <c r="R976" s="170"/>
      <c r="S976" s="176">
        <v>43277</v>
      </c>
      <c r="T976" s="170"/>
      <c r="U976" s="170"/>
      <c r="V976" s="169">
        <v>800.7</v>
      </c>
      <c r="W976" s="172"/>
      <c r="X976" s="169"/>
      <c r="Y976" s="173"/>
      <c r="Z976" s="172">
        <v>800.7</v>
      </c>
      <c r="AA976" s="169" t="s">
        <v>39</v>
      </c>
      <c r="AB976" s="174"/>
    </row>
    <row r="977" spans="1:28" ht="15.75" customHeight="1" x14ac:dyDescent="0.2">
      <c r="A977" s="168"/>
      <c r="B977" s="169" t="s">
        <v>246</v>
      </c>
      <c r="C977" s="169" t="s">
        <v>1479</v>
      </c>
      <c r="D977" s="170" t="s">
        <v>1754</v>
      </c>
      <c r="E977" s="170" t="s">
        <v>2267</v>
      </c>
      <c r="F977" s="170"/>
      <c r="G977" s="170" t="s">
        <v>185</v>
      </c>
      <c r="H977" s="169" t="s">
        <v>3372</v>
      </c>
      <c r="I977" s="171" t="s">
        <v>3625</v>
      </c>
      <c r="J977" s="87" t="s">
        <v>30</v>
      </c>
      <c r="K977" s="170"/>
      <c r="L977" s="170"/>
      <c r="M977" s="169" t="s">
        <v>188</v>
      </c>
      <c r="N977" s="169" t="s">
        <v>4298</v>
      </c>
      <c r="O977" s="170" t="s">
        <v>246</v>
      </c>
      <c r="P977" s="170" t="s">
        <v>246</v>
      </c>
      <c r="Q977" s="170"/>
      <c r="R977" s="170"/>
      <c r="S977" s="176">
        <v>43284</v>
      </c>
      <c r="T977" s="170"/>
      <c r="U977" s="170"/>
      <c r="V977" s="169">
        <v>1280.0999999999999</v>
      </c>
      <c r="W977" s="172"/>
      <c r="X977" s="169"/>
      <c r="Y977" s="173"/>
      <c r="Z977" s="172">
        <v>1280.0999999999999</v>
      </c>
      <c r="AA977" s="169" t="s">
        <v>39</v>
      </c>
      <c r="AB977" s="174"/>
    </row>
    <row r="978" spans="1:28" ht="15.75" customHeight="1" x14ac:dyDescent="0.2">
      <c r="A978" s="168"/>
      <c r="B978" s="169" t="s">
        <v>246</v>
      </c>
      <c r="C978" s="169" t="s">
        <v>1480</v>
      </c>
      <c r="D978" s="170" t="s">
        <v>1754</v>
      </c>
      <c r="E978" s="170" t="s">
        <v>2266</v>
      </c>
      <c r="F978" s="170"/>
      <c r="G978" s="170" t="s">
        <v>185</v>
      </c>
      <c r="H978" s="169" t="s">
        <v>3373</v>
      </c>
      <c r="I978" s="171" t="s">
        <v>3589</v>
      </c>
      <c r="J978" s="87" t="s">
        <v>30</v>
      </c>
      <c r="K978" s="170"/>
      <c r="L978" s="170"/>
      <c r="M978" s="169" t="s">
        <v>188</v>
      </c>
      <c r="N978" s="169" t="s">
        <v>3845</v>
      </c>
      <c r="O978" s="170" t="s">
        <v>246</v>
      </c>
      <c r="P978" s="170" t="s">
        <v>246</v>
      </c>
      <c r="Q978" s="170"/>
      <c r="R978" s="170"/>
      <c r="S978" s="176">
        <v>43287</v>
      </c>
      <c r="T978" s="170"/>
      <c r="U978" s="170"/>
      <c r="V978" s="169">
        <v>744.6</v>
      </c>
      <c r="W978" s="172"/>
      <c r="X978" s="169"/>
      <c r="Y978" s="173"/>
      <c r="Z978" s="172">
        <v>744.6</v>
      </c>
      <c r="AA978" s="169" t="s">
        <v>39</v>
      </c>
      <c r="AB978" s="174"/>
    </row>
    <row r="979" spans="1:28" ht="15.75" customHeight="1" x14ac:dyDescent="0.2">
      <c r="A979" s="168"/>
      <c r="B979" s="169" t="s">
        <v>246</v>
      </c>
      <c r="C979" s="169" t="s">
        <v>1481</v>
      </c>
      <c r="D979" s="170" t="s">
        <v>1754</v>
      </c>
      <c r="E979" s="170" t="s">
        <v>2266</v>
      </c>
      <c r="F979" s="170"/>
      <c r="G979" s="170" t="s">
        <v>185</v>
      </c>
      <c r="H979" s="169" t="s">
        <v>3374</v>
      </c>
      <c r="I979" s="171" t="s">
        <v>3590</v>
      </c>
      <c r="J979" s="87" t="s">
        <v>30</v>
      </c>
      <c r="K979" s="170"/>
      <c r="L979" s="170"/>
      <c r="M979" s="169" t="s">
        <v>188</v>
      </c>
      <c r="N979" s="169" t="s">
        <v>3863</v>
      </c>
      <c r="O979" s="170" t="s">
        <v>246</v>
      </c>
      <c r="P979" s="170" t="s">
        <v>246</v>
      </c>
      <c r="Q979" s="170"/>
      <c r="R979" s="170"/>
      <c r="S979" s="176">
        <v>43342</v>
      </c>
      <c r="T979" s="170"/>
      <c r="U979" s="170"/>
      <c r="V979" s="169">
        <v>744.6</v>
      </c>
      <c r="W979" s="172"/>
      <c r="X979" s="169"/>
      <c r="Y979" s="173"/>
      <c r="Z979" s="172">
        <v>744.6</v>
      </c>
      <c r="AA979" s="169" t="s">
        <v>39</v>
      </c>
      <c r="AB979" s="174"/>
    </row>
    <row r="980" spans="1:28" ht="15.75" customHeight="1" x14ac:dyDescent="0.2">
      <c r="A980" s="168"/>
      <c r="B980" s="169" t="s">
        <v>246</v>
      </c>
      <c r="C980" s="169" t="s">
        <v>1482</v>
      </c>
      <c r="D980" s="170" t="s">
        <v>1754</v>
      </c>
      <c r="E980" s="170" t="s">
        <v>2269</v>
      </c>
      <c r="F980" s="170"/>
      <c r="G980" s="170" t="s">
        <v>185</v>
      </c>
      <c r="H980" s="169" t="s">
        <v>3375</v>
      </c>
      <c r="I980" s="171" t="s">
        <v>3580</v>
      </c>
      <c r="J980" s="87" t="s">
        <v>30</v>
      </c>
      <c r="K980" s="170"/>
      <c r="L980" s="170"/>
      <c r="M980" s="169" t="s">
        <v>188</v>
      </c>
      <c r="N980" s="169" t="s">
        <v>4299</v>
      </c>
      <c r="O980" s="170" t="s">
        <v>246</v>
      </c>
      <c r="P980" s="170" t="s">
        <v>246</v>
      </c>
      <c r="Q980" s="170"/>
      <c r="R980" s="170"/>
      <c r="S980" s="176">
        <v>43362</v>
      </c>
      <c r="T980" s="170"/>
      <c r="U980" s="170"/>
      <c r="V980" s="169">
        <v>800.7</v>
      </c>
      <c r="W980" s="172"/>
      <c r="X980" s="169"/>
      <c r="Y980" s="173"/>
      <c r="Z980" s="172">
        <v>800.7</v>
      </c>
      <c r="AA980" s="169" t="s">
        <v>39</v>
      </c>
      <c r="AB980" s="174"/>
    </row>
    <row r="981" spans="1:28" ht="15.75" customHeight="1" x14ac:dyDescent="0.2">
      <c r="A981" s="168"/>
      <c r="B981" s="169" t="s">
        <v>246</v>
      </c>
      <c r="C981" s="169" t="s">
        <v>1483</v>
      </c>
      <c r="D981" s="170" t="s">
        <v>1754</v>
      </c>
      <c r="E981" s="170" t="s">
        <v>2265</v>
      </c>
      <c r="F981" s="170"/>
      <c r="G981" s="170" t="s">
        <v>185</v>
      </c>
      <c r="H981" s="169" t="s">
        <v>3376</v>
      </c>
      <c r="I981" s="171" t="s">
        <v>3581</v>
      </c>
      <c r="J981" s="87" t="s">
        <v>30</v>
      </c>
      <c r="K981" s="170"/>
      <c r="L981" s="170"/>
      <c r="M981" s="169" t="s">
        <v>186</v>
      </c>
      <c r="N981" s="169" t="s">
        <v>4300</v>
      </c>
      <c r="O981" s="170" t="s">
        <v>246</v>
      </c>
      <c r="P981" s="170" t="s">
        <v>246</v>
      </c>
      <c r="Q981" s="170"/>
      <c r="R981" s="170"/>
      <c r="S981" s="176">
        <v>43385</v>
      </c>
      <c r="T981" s="170"/>
      <c r="U981" s="170"/>
      <c r="V981" s="169">
        <v>744.6</v>
      </c>
      <c r="W981" s="172"/>
      <c r="X981" s="169"/>
      <c r="Y981" s="173"/>
      <c r="Z981" s="172">
        <v>744.6</v>
      </c>
      <c r="AA981" s="169" t="s">
        <v>39</v>
      </c>
      <c r="AB981" s="174"/>
    </row>
    <row r="982" spans="1:28" ht="15.75" customHeight="1" x14ac:dyDescent="0.2">
      <c r="A982" s="168"/>
      <c r="B982" s="169" t="s">
        <v>504</v>
      </c>
      <c r="C982" s="169" t="s">
        <v>1484</v>
      </c>
      <c r="D982" s="170" t="s">
        <v>1754</v>
      </c>
      <c r="E982" s="170" t="s">
        <v>2270</v>
      </c>
      <c r="F982" s="170"/>
      <c r="G982" s="170" t="s">
        <v>185</v>
      </c>
      <c r="H982" s="169" t="s">
        <v>3377</v>
      </c>
      <c r="I982" s="171" t="s">
        <v>3592</v>
      </c>
      <c r="J982" s="87" t="s">
        <v>30</v>
      </c>
      <c r="K982" s="170"/>
      <c r="L982" s="170"/>
      <c r="M982" s="169" t="s">
        <v>184</v>
      </c>
      <c r="N982" s="169" t="s">
        <v>4301</v>
      </c>
      <c r="O982" s="170" t="s">
        <v>246</v>
      </c>
      <c r="P982" s="170" t="s">
        <v>246</v>
      </c>
      <c r="Q982" s="170"/>
      <c r="R982" s="170"/>
      <c r="S982" s="176">
        <v>43426</v>
      </c>
      <c r="T982" s="170"/>
      <c r="U982" s="170"/>
      <c r="V982" s="169">
        <v>1397.4</v>
      </c>
      <c r="W982" s="172"/>
      <c r="X982" s="169"/>
      <c r="Y982" s="173"/>
      <c r="Z982" s="172">
        <v>1397.4</v>
      </c>
      <c r="AA982" s="169" t="s">
        <v>39</v>
      </c>
      <c r="AB982" s="174"/>
    </row>
    <row r="983" spans="1:28" ht="15.75" customHeight="1" x14ac:dyDescent="0.2">
      <c r="A983" s="168"/>
      <c r="B983" s="169" t="s">
        <v>246</v>
      </c>
      <c r="C983" s="169" t="s">
        <v>1485</v>
      </c>
      <c r="D983" s="170" t="s">
        <v>1754</v>
      </c>
      <c r="E983" s="170" t="s">
        <v>2266</v>
      </c>
      <c r="F983" s="170"/>
      <c r="G983" s="170" t="s">
        <v>185</v>
      </c>
      <c r="H983" s="169" t="s">
        <v>3378</v>
      </c>
      <c r="I983" s="171" t="s">
        <v>246</v>
      </c>
      <c r="J983" s="87" t="s">
        <v>30</v>
      </c>
      <c r="K983" s="170"/>
      <c r="L983" s="170"/>
      <c r="M983" s="169" t="s">
        <v>188</v>
      </c>
      <c r="N983" s="169" t="s">
        <v>3845</v>
      </c>
      <c r="O983" s="170" t="s">
        <v>246</v>
      </c>
      <c r="P983" s="170" t="s">
        <v>246</v>
      </c>
      <c r="Q983" s="170"/>
      <c r="R983" s="170"/>
      <c r="S983" s="176">
        <v>43525</v>
      </c>
      <c r="T983" s="170"/>
      <c r="U983" s="170"/>
      <c r="V983" s="169">
        <v>744.6</v>
      </c>
      <c r="W983" s="172"/>
      <c r="X983" s="169"/>
      <c r="Y983" s="173"/>
      <c r="Z983" s="172">
        <v>744.6</v>
      </c>
      <c r="AA983" s="169" t="s">
        <v>246</v>
      </c>
      <c r="AB983" s="174"/>
    </row>
    <row r="984" spans="1:28" ht="15.75" customHeight="1" x14ac:dyDescent="0.2">
      <c r="A984" s="168"/>
      <c r="B984" s="169" t="s">
        <v>246</v>
      </c>
      <c r="C984" s="169" t="s">
        <v>1486</v>
      </c>
      <c r="D984" s="170" t="s">
        <v>1754</v>
      </c>
      <c r="E984" s="170" t="s">
        <v>2266</v>
      </c>
      <c r="F984" s="170"/>
      <c r="G984" s="170" t="s">
        <v>185</v>
      </c>
      <c r="H984" s="169" t="s">
        <v>3379</v>
      </c>
      <c r="I984" s="171" t="s">
        <v>246</v>
      </c>
      <c r="J984" s="87" t="s">
        <v>30</v>
      </c>
      <c r="K984" s="170"/>
      <c r="L984" s="170"/>
      <c r="M984" s="169" t="s">
        <v>188</v>
      </c>
      <c r="N984" s="169" t="s">
        <v>3845</v>
      </c>
      <c r="O984" s="170" t="s">
        <v>246</v>
      </c>
      <c r="P984" s="170" t="s">
        <v>246</v>
      </c>
      <c r="Q984" s="170"/>
      <c r="R984" s="170"/>
      <c r="S984" s="176">
        <v>43528</v>
      </c>
      <c r="T984" s="170"/>
      <c r="U984" s="170"/>
      <c r="V984" s="169">
        <v>744.6</v>
      </c>
      <c r="W984" s="172"/>
      <c r="X984" s="169"/>
      <c r="Y984" s="173"/>
      <c r="Z984" s="172">
        <v>744.6</v>
      </c>
      <c r="AA984" s="169" t="s">
        <v>246</v>
      </c>
      <c r="AB984" s="174"/>
    </row>
    <row r="985" spans="1:28" ht="15.75" customHeight="1" x14ac:dyDescent="0.2">
      <c r="A985" s="168"/>
      <c r="B985" s="169" t="s">
        <v>246</v>
      </c>
      <c r="C985" s="169" t="s">
        <v>1487</v>
      </c>
      <c r="D985" s="170" t="s">
        <v>1754</v>
      </c>
      <c r="E985" s="170" t="s">
        <v>2269</v>
      </c>
      <c r="F985" s="170"/>
      <c r="G985" s="170" t="s">
        <v>185</v>
      </c>
      <c r="H985" s="169" t="s">
        <v>3380</v>
      </c>
      <c r="I985" s="171" t="s">
        <v>246</v>
      </c>
      <c r="J985" s="87" t="s">
        <v>30</v>
      </c>
      <c r="K985" s="170"/>
      <c r="L985" s="170"/>
      <c r="M985" s="169" t="s">
        <v>188</v>
      </c>
      <c r="N985" s="169" t="s">
        <v>4126</v>
      </c>
      <c r="O985" s="170" t="s">
        <v>246</v>
      </c>
      <c r="P985" s="170" t="s">
        <v>246</v>
      </c>
      <c r="Q985" s="170"/>
      <c r="R985" s="170"/>
      <c r="S985" s="176">
        <v>43536</v>
      </c>
      <c r="T985" s="170"/>
      <c r="U985" s="170"/>
      <c r="V985" s="169">
        <v>882.3</v>
      </c>
      <c r="W985" s="172"/>
      <c r="X985" s="169"/>
      <c r="Y985" s="173"/>
      <c r="Z985" s="172">
        <v>882.3</v>
      </c>
      <c r="AA985" s="169" t="s">
        <v>246</v>
      </c>
      <c r="AB985" s="174"/>
    </row>
    <row r="986" spans="1:28" ht="15.75" customHeight="1" x14ac:dyDescent="0.2">
      <c r="A986" s="168"/>
      <c r="B986" s="169" t="s">
        <v>246</v>
      </c>
      <c r="C986" s="169" t="s">
        <v>1488</v>
      </c>
      <c r="D986" s="170" t="s">
        <v>1755</v>
      </c>
      <c r="E986" s="170" t="s">
        <v>2271</v>
      </c>
      <c r="F986" s="170"/>
      <c r="G986" s="170" t="s">
        <v>185</v>
      </c>
      <c r="H986" s="169" t="s">
        <v>3381</v>
      </c>
      <c r="I986" s="171" t="s">
        <v>3601</v>
      </c>
      <c r="J986" s="87" t="s">
        <v>30</v>
      </c>
      <c r="K986" s="170"/>
      <c r="L986" s="170"/>
      <c r="M986" s="169" t="s">
        <v>208</v>
      </c>
      <c r="N986" s="169" t="s">
        <v>4302</v>
      </c>
      <c r="O986" s="170" t="s">
        <v>246</v>
      </c>
      <c r="P986" s="170" t="s">
        <v>246</v>
      </c>
      <c r="Q986" s="170"/>
      <c r="R986" s="170"/>
      <c r="S986" s="176">
        <v>43222</v>
      </c>
      <c r="T986" s="170"/>
      <c r="U986" s="170"/>
      <c r="V986" s="169">
        <v>536.4</v>
      </c>
      <c r="W986" s="172"/>
      <c r="X986" s="169" t="s">
        <v>156</v>
      </c>
      <c r="Y986" s="173"/>
      <c r="Z986" s="172">
        <v>536.4</v>
      </c>
      <c r="AA986" s="169" t="s">
        <v>39</v>
      </c>
      <c r="AB986" s="174"/>
    </row>
    <row r="987" spans="1:28" ht="15.75" customHeight="1" x14ac:dyDescent="0.2">
      <c r="A987" s="168"/>
      <c r="B987" s="169" t="s">
        <v>246</v>
      </c>
      <c r="C987" s="169" t="s">
        <v>1489</v>
      </c>
      <c r="D987" s="170" t="s">
        <v>1755</v>
      </c>
      <c r="E987" s="170" t="s">
        <v>2272</v>
      </c>
      <c r="F987" s="170"/>
      <c r="G987" s="170" t="s">
        <v>185</v>
      </c>
      <c r="H987" s="169" t="s">
        <v>3382</v>
      </c>
      <c r="I987" s="171" t="s">
        <v>3601</v>
      </c>
      <c r="J987" s="87" t="s">
        <v>30</v>
      </c>
      <c r="K987" s="170"/>
      <c r="L987" s="170"/>
      <c r="M987" s="169" t="s">
        <v>188</v>
      </c>
      <c r="N987" s="169" t="s">
        <v>4303</v>
      </c>
      <c r="O987" s="170" t="s">
        <v>246</v>
      </c>
      <c r="P987" s="170" t="s">
        <v>246</v>
      </c>
      <c r="Q987" s="170"/>
      <c r="R987" s="170"/>
      <c r="S987" s="176">
        <v>43240</v>
      </c>
      <c r="T987" s="170"/>
      <c r="U987" s="170"/>
      <c r="V987" s="169">
        <v>536.4</v>
      </c>
      <c r="W987" s="172"/>
      <c r="X987" s="169" t="s">
        <v>156</v>
      </c>
      <c r="Y987" s="173"/>
      <c r="Z987" s="172">
        <v>536.4</v>
      </c>
      <c r="AA987" s="169" t="s">
        <v>39</v>
      </c>
      <c r="AB987" s="174"/>
    </row>
    <row r="988" spans="1:28" ht="15.75" customHeight="1" x14ac:dyDescent="0.2">
      <c r="A988" s="168"/>
      <c r="B988" s="169" t="s">
        <v>505</v>
      </c>
      <c r="C988" s="169" t="s">
        <v>1490</v>
      </c>
      <c r="D988" s="170" t="s">
        <v>1755</v>
      </c>
      <c r="E988" s="170" t="s">
        <v>2273</v>
      </c>
      <c r="F988" s="170"/>
      <c r="G988" s="170" t="s">
        <v>185</v>
      </c>
      <c r="H988" s="169" t="s">
        <v>3383</v>
      </c>
      <c r="I988" s="171" t="s">
        <v>3620</v>
      </c>
      <c r="J988" s="87" t="s">
        <v>30</v>
      </c>
      <c r="K988" s="170" t="s">
        <v>31</v>
      </c>
      <c r="L988" s="170"/>
      <c r="M988" s="169" t="s">
        <v>184</v>
      </c>
      <c r="N988" s="169" t="s">
        <v>3694</v>
      </c>
      <c r="O988" s="170" t="s">
        <v>37</v>
      </c>
      <c r="P988" s="170" t="s">
        <v>4418</v>
      </c>
      <c r="Q988" s="170"/>
      <c r="R988" s="170"/>
      <c r="S988" s="176">
        <v>43243</v>
      </c>
      <c r="T988" s="170"/>
      <c r="U988" s="170"/>
      <c r="V988" s="169">
        <v>1501.92</v>
      </c>
      <c r="W988" s="172"/>
      <c r="X988" s="169" t="s">
        <v>156</v>
      </c>
      <c r="Y988" s="173">
        <v>750.96</v>
      </c>
      <c r="Z988" s="172">
        <v>750.96</v>
      </c>
      <c r="AA988" s="169" t="s">
        <v>39</v>
      </c>
      <c r="AB988" s="174"/>
    </row>
    <row r="989" spans="1:28" ht="15.75" customHeight="1" x14ac:dyDescent="0.2">
      <c r="A989" s="168"/>
      <c r="B989" s="169" t="s">
        <v>246</v>
      </c>
      <c r="C989" s="169" t="s">
        <v>1491</v>
      </c>
      <c r="D989" s="170" t="s">
        <v>1755</v>
      </c>
      <c r="E989" s="170" t="s">
        <v>2274</v>
      </c>
      <c r="F989" s="170"/>
      <c r="G989" s="170" t="s">
        <v>185</v>
      </c>
      <c r="H989" s="169" t="s">
        <v>3384</v>
      </c>
      <c r="I989" s="171" t="s">
        <v>3580</v>
      </c>
      <c r="J989" s="87" t="s">
        <v>30</v>
      </c>
      <c r="K989" s="170"/>
      <c r="L989" s="170"/>
      <c r="M989" s="169" t="s">
        <v>186</v>
      </c>
      <c r="N989" s="169" t="s">
        <v>4304</v>
      </c>
      <c r="O989" s="170" t="s">
        <v>246</v>
      </c>
      <c r="P989" s="170" t="s">
        <v>246</v>
      </c>
      <c r="Q989" s="170"/>
      <c r="R989" s="170"/>
      <c r="S989" s="176">
        <v>43244</v>
      </c>
      <c r="T989" s="170"/>
      <c r="U989" s="170"/>
      <c r="V989" s="169">
        <v>536.4</v>
      </c>
      <c r="W989" s="172"/>
      <c r="X989" s="169" t="s">
        <v>156</v>
      </c>
      <c r="Y989" s="173"/>
      <c r="Z989" s="172">
        <v>536.4</v>
      </c>
      <c r="AA989" s="169" t="s">
        <v>39</v>
      </c>
      <c r="AB989" s="174"/>
    </row>
    <row r="990" spans="1:28" ht="15.75" customHeight="1" x14ac:dyDescent="0.2">
      <c r="A990" s="168"/>
      <c r="B990" s="169" t="s">
        <v>246</v>
      </c>
      <c r="C990" s="169" t="s">
        <v>1492</v>
      </c>
      <c r="D990" s="170" t="s">
        <v>1755</v>
      </c>
      <c r="E990" s="170" t="s">
        <v>2275</v>
      </c>
      <c r="F990" s="170"/>
      <c r="G990" s="170" t="s">
        <v>185</v>
      </c>
      <c r="H990" s="169" t="s">
        <v>3385</v>
      </c>
      <c r="I990" s="171" t="s">
        <v>3580</v>
      </c>
      <c r="J990" s="87" t="s">
        <v>30</v>
      </c>
      <c r="K990" s="170"/>
      <c r="L990" s="170"/>
      <c r="M990" s="169" t="s">
        <v>188</v>
      </c>
      <c r="N990" s="169" t="s">
        <v>3845</v>
      </c>
      <c r="O990" s="170" t="s">
        <v>246</v>
      </c>
      <c r="P990" s="170" t="s">
        <v>246</v>
      </c>
      <c r="Q990" s="170"/>
      <c r="R990" s="170"/>
      <c r="S990" s="176">
        <v>43257</v>
      </c>
      <c r="T990" s="170"/>
      <c r="U990" s="170"/>
      <c r="V990" s="169">
        <v>536.4</v>
      </c>
      <c r="W990" s="172"/>
      <c r="X990" s="169" t="s">
        <v>156</v>
      </c>
      <c r="Y990" s="173"/>
      <c r="Z990" s="172">
        <v>536.4</v>
      </c>
      <c r="AA990" s="169" t="s">
        <v>39</v>
      </c>
      <c r="AB990" s="174"/>
    </row>
    <row r="991" spans="1:28" ht="15.75" customHeight="1" x14ac:dyDescent="0.2">
      <c r="A991" s="168"/>
      <c r="B991" s="169" t="s">
        <v>506</v>
      </c>
      <c r="C991" s="169" t="s">
        <v>1493</v>
      </c>
      <c r="D991" s="170" t="s">
        <v>1755</v>
      </c>
      <c r="E991" s="170" t="s">
        <v>2276</v>
      </c>
      <c r="F991" s="170"/>
      <c r="G991" s="170" t="s">
        <v>185</v>
      </c>
      <c r="H991" s="169" t="s">
        <v>3386</v>
      </c>
      <c r="I991" s="171" t="s">
        <v>3588</v>
      </c>
      <c r="J991" s="87" t="s">
        <v>30</v>
      </c>
      <c r="K991" s="170"/>
      <c r="L991" s="170"/>
      <c r="M991" s="169" t="s">
        <v>184</v>
      </c>
      <c r="N991" s="169" t="s">
        <v>4305</v>
      </c>
      <c r="O991" s="170" t="s">
        <v>246</v>
      </c>
      <c r="P991" s="170" t="s">
        <v>246</v>
      </c>
      <c r="Q991" s="170"/>
      <c r="R991" s="170"/>
      <c r="S991" s="176">
        <v>43271</v>
      </c>
      <c r="T991" s="170"/>
      <c r="U991" s="170"/>
      <c r="V991" s="169">
        <v>36</v>
      </c>
      <c r="W991" s="172"/>
      <c r="X991" s="169" t="s">
        <v>156</v>
      </c>
      <c r="Y991" s="173"/>
      <c r="Z991" s="172">
        <v>36</v>
      </c>
      <c r="AA991" s="169" t="s">
        <v>39</v>
      </c>
      <c r="AB991" s="174"/>
    </row>
    <row r="992" spans="1:28" ht="15.75" customHeight="1" x14ac:dyDescent="0.2">
      <c r="A992" s="168"/>
      <c r="B992" s="169" t="s">
        <v>246</v>
      </c>
      <c r="C992" s="169" t="s">
        <v>1494</v>
      </c>
      <c r="D992" s="170" t="s">
        <v>1755</v>
      </c>
      <c r="E992" s="170" t="s">
        <v>2277</v>
      </c>
      <c r="F992" s="170"/>
      <c r="G992" s="170" t="s">
        <v>185</v>
      </c>
      <c r="H992" s="169" t="s">
        <v>3387</v>
      </c>
      <c r="I992" s="171" t="s">
        <v>3588</v>
      </c>
      <c r="J992" s="87" t="s">
        <v>30</v>
      </c>
      <c r="K992" s="170"/>
      <c r="L992" s="170"/>
      <c r="M992" s="169" t="s">
        <v>186</v>
      </c>
      <c r="N992" s="169" t="s">
        <v>4028</v>
      </c>
      <c r="O992" s="170" t="s">
        <v>246</v>
      </c>
      <c r="P992" s="170" t="s">
        <v>246</v>
      </c>
      <c r="Q992" s="170"/>
      <c r="R992" s="170"/>
      <c r="S992" s="176">
        <v>43274</v>
      </c>
      <c r="T992" s="170"/>
      <c r="U992" s="170"/>
      <c r="V992" s="169">
        <v>536.4</v>
      </c>
      <c r="W992" s="172"/>
      <c r="X992" s="169" t="s">
        <v>156</v>
      </c>
      <c r="Y992" s="173"/>
      <c r="Z992" s="172">
        <v>536.4</v>
      </c>
      <c r="AA992" s="169" t="s">
        <v>39</v>
      </c>
      <c r="AB992" s="174"/>
    </row>
    <row r="993" spans="1:28" ht="15.75" customHeight="1" x14ac:dyDescent="0.2">
      <c r="A993" s="168"/>
      <c r="B993" s="169" t="s">
        <v>246</v>
      </c>
      <c r="C993" s="169" t="s">
        <v>1495</v>
      </c>
      <c r="D993" s="170" t="s">
        <v>1755</v>
      </c>
      <c r="E993" s="170" t="s">
        <v>2278</v>
      </c>
      <c r="F993" s="170"/>
      <c r="G993" s="170" t="s">
        <v>185</v>
      </c>
      <c r="H993" s="169" t="s">
        <v>3388</v>
      </c>
      <c r="I993" s="171" t="s">
        <v>3590</v>
      </c>
      <c r="J993" s="87" t="s">
        <v>30</v>
      </c>
      <c r="K993" s="170"/>
      <c r="L993" s="170"/>
      <c r="M993" s="169" t="s">
        <v>186</v>
      </c>
      <c r="N993" s="169" t="s">
        <v>4306</v>
      </c>
      <c r="O993" s="170" t="s">
        <v>246</v>
      </c>
      <c r="P993" s="170" t="s">
        <v>246</v>
      </c>
      <c r="Q993" s="170"/>
      <c r="R993" s="170"/>
      <c r="S993" s="176">
        <v>43294</v>
      </c>
      <c r="T993" s="170"/>
      <c r="U993" s="170"/>
      <c r="V993" s="169">
        <v>672</v>
      </c>
      <c r="W993" s="172"/>
      <c r="X993" s="169" t="s">
        <v>156</v>
      </c>
      <c r="Y993" s="173"/>
      <c r="Z993" s="172">
        <v>672</v>
      </c>
      <c r="AA993" s="169" t="s">
        <v>39</v>
      </c>
      <c r="AB993" s="174"/>
    </row>
    <row r="994" spans="1:28" ht="15.75" customHeight="1" x14ac:dyDescent="0.2">
      <c r="A994" s="168"/>
      <c r="B994" s="169" t="s">
        <v>246</v>
      </c>
      <c r="C994" s="169" t="s">
        <v>1496</v>
      </c>
      <c r="D994" s="170" t="s">
        <v>1755</v>
      </c>
      <c r="E994" s="170" t="s">
        <v>2279</v>
      </c>
      <c r="F994" s="170"/>
      <c r="G994" s="170" t="s">
        <v>185</v>
      </c>
      <c r="H994" s="169" t="s">
        <v>3389</v>
      </c>
      <c r="I994" s="171" t="s">
        <v>3589</v>
      </c>
      <c r="J994" s="87" t="s">
        <v>30</v>
      </c>
      <c r="K994" s="170"/>
      <c r="L994" s="170"/>
      <c r="M994" s="169" t="s">
        <v>208</v>
      </c>
      <c r="N994" s="169" t="s">
        <v>4307</v>
      </c>
      <c r="O994" s="170" t="s">
        <v>246</v>
      </c>
      <c r="P994" s="170" t="s">
        <v>246</v>
      </c>
      <c r="Q994" s="170"/>
      <c r="R994" s="170"/>
      <c r="S994" s="176">
        <v>43295</v>
      </c>
      <c r="T994" s="170"/>
      <c r="U994" s="170"/>
      <c r="V994" s="169">
        <v>536.4</v>
      </c>
      <c r="W994" s="172"/>
      <c r="X994" s="169" t="s">
        <v>156</v>
      </c>
      <c r="Y994" s="173"/>
      <c r="Z994" s="172">
        <v>536.4</v>
      </c>
      <c r="AA994" s="169" t="s">
        <v>39</v>
      </c>
      <c r="AB994" s="174"/>
    </row>
    <row r="995" spans="1:28" ht="15.75" customHeight="1" x14ac:dyDescent="0.2">
      <c r="A995" s="168"/>
      <c r="B995" s="169" t="s">
        <v>507</v>
      </c>
      <c r="C995" s="169" t="s">
        <v>1497</v>
      </c>
      <c r="D995" s="170" t="s">
        <v>1755</v>
      </c>
      <c r="E995" s="170" t="s">
        <v>2280</v>
      </c>
      <c r="F995" s="170"/>
      <c r="G995" s="170" t="s">
        <v>185</v>
      </c>
      <c r="H995" s="169" t="s">
        <v>3390</v>
      </c>
      <c r="I995" s="171" t="s">
        <v>3590</v>
      </c>
      <c r="J995" s="87" t="s">
        <v>30</v>
      </c>
      <c r="K995" s="170"/>
      <c r="L995" s="170"/>
      <c r="M995" s="169" t="s">
        <v>184</v>
      </c>
      <c r="N995" s="169" t="s">
        <v>4308</v>
      </c>
      <c r="O995" s="170" t="s">
        <v>246</v>
      </c>
      <c r="P995" s="170" t="s">
        <v>246</v>
      </c>
      <c r="Q995" s="170"/>
      <c r="R995" s="170"/>
      <c r="S995" s="176">
        <v>43307</v>
      </c>
      <c r="T995" s="170"/>
      <c r="U995" s="170"/>
      <c r="V995" s="169">
        <v>568.5</v>
      </c>
      <c r="W995" s="172"/>
      <c r="X995" s="169" t="s">
        <v>156</v>
      </c>
      <c r="Y995" s="173"/>
      <c r="Z995" s="172">
        <v>568.5</v>
      </c>
      <c r="AA995" s="169" t="s">
        <v>39</v>
      </c>
      <c r="AB995" s="174"/>
    </row>
    <row r="996" spans="1:28" ht="15.75" customHeight="1" x14ac:dyDescent="0.2">
      <c r="A996" s="168"/>
      <c r="B996" s="169" t="s">
        <v>246</v>
      </c>
      <c r="C996" s="169" t="s">
        <v>1498</v>
      </c>
      <c r="D996" s="170" t="s">
        <v>1755</v>
      </c>
      <c r="E996" s="170" t="s">
        <v>2281</v>
      </c>
      <c r="F996" s="170"/>
      <c r="G996" s="170" t="s">
        <v>185</v>
      </c>
      <c r="H996" s="169" t="s">
        <v>3391</v>
      </c>
      <c r="I996" s="171" t="s">
        <v>3626</v>
      </c>
      <c r="J996" s="87" t="s">
        <v>30</v>
      </c>
      <c r="K996" s="170"/>
      <c r="L996" s="170"/>
      <c r="M996" s="169" t="s">
        <v>186</v>
      </c>
      <c r="N996" s="169" t="s">
        <v>4309</v>
      </c>
      <c r="O996" s="170" t="s">
        <v>246</v>
      </c>
      <c r="P996" s="170" t="s">
        <v>246</v>
      </c>
      <c r="Q996" s="170"/>
      <c r="R996" s="170"/>
      <c r="S996" s="176">
        <v>43319</v>
      </c>
      <c r="T996" s="170"/>
      <c r="U996" s="170"/>
      <c r="V996" s="169">
        <v>568.5</v>
      </c>
      <c r="W996" s="172"/>
      <c r="X996" s="169" t="s">
        <v>156</v>
      </c>
      <c r="Y996" s="173"/>
      <c r="Z996" s="172">
        <v>568.5</v>
      </c>
      <c r="AA996" s="169" t="s">
        <v>39</v>
      </c>
      <c r="AB996" s="174"/>
    </row>
    <row r="997" spans="1:28" ht="15.75" customHeight="1" x14ac:dyDescent="0.2">
      <c r="A997" s="168"/>
      <c r="B997" s="169" t="s">
        <v>246</v>
      </c>
      <c r="C997" s="169" t="s">
        <v>1499</v>
      </c>
      <c r="D997" s="170" t="s">
        <v>1755</v>
      </c>
      <c r="E997" s="170" t="s">
        <v>2282</v>
      </c>
      <c r="F997" s="170"/>
      <c r="G997" s="170" t="s">
        <v>185</v>
      </c>
      <c r="H997" s="169" t="s">
        <v>3392</v>
      </c>
      <c r="I997" s="171" t="s">
        <v>3605</v>
      </c>
      <c r="J997" s="87" t="s">
        <v>30</v>
      </c>
      <c r="K997" s="170"/>
      <c r="L997" s="170"/>
      <c r="M997" s="169" t="s">
        <v>208</v>
      </c>
      <c r="N997" s="169" t="s">
        <v>4310</v>
      </c>
      <c r="O997" s="170" t="s">
        <v>246</v>
      </c>
      <c r="P997" s="170" t="s">
        <v>246</v>
      </c>
      <c r="Q997" s="170"/>
      <c r="R997" s="170"/>
      <c r="S997" s="176">
        <v>43325</v>
      </c>
      <c r="T997" s="170"/>
      <c r="U997" s="170"/>
      <c r="V997" s="169">
        <v>536.4</v>
      </c>
      <c r="W997" s="172"/>
      <c r="X997" s="169" t="s">
        <v>156</v>
      </c>
      <c r="Y997" s="173"/>
      <c r="Z997" s="172">
        <v>536.4</v>
      </c>
      <c r="AA997" s="169" t="s">
        <v>39</v>
      </c>
      <c r="AB997" s="174"/>
    </row>
    <row r="998" spans="1:28" ht="15.75" customHeight="1" x14ac:dyDescent="0.2">
      <c r="A998" s="168"/>
      <c r="B998" s="169" t="s">
        <v>246</v>
      </c>
      <c r="C998" s="169" t="s">
        <v>1500</v>
      </c>
      <c r="D998" s="170" t="s">
        <v>1755</v>
      </c>
      <c r="E998" s="170" t="s">
        <v>2283</v>
      </c>
      <c r="F998" s="170"/>
      <c r="G998" s="170" t="s">
        <v>185</v>
      </c>
      <c r="H998" s="169" t="s">
        <v>3393</v>
      </c>
      <c r="I998" s="171" t="s">
        <v>3604</v>
      </c>
      <c r="J998" s="87" t="s">
        <v>30</v>
      </c>
      <c r="K998" s="170"/>
      <c r="L998" s="170"/>
      <c r="M998" s="169" t="s">
        <v>208</v>
      </c>
      <c r="N998" s="169" t="s">
        <v>4311</v>
      </c>
      <c r="O998" s="170" t="s">
        <v>246</v>
      </c>
      <c r="P998" s="170" t="s">
        <v>246</v>
      </c>
      <c r="Q998" s="170"/>
      <c r="R998" s="170"/>
      <c r="S998" s="176">
        <v>43328</v>
      </c>
      <c r="T998" s="170"/>
      <c r="U998" s="170"/>
      <c r="V998" s="169">
        <v>1591.8</v>
      </c>
      <c r="W998" s="172"/>
      <c r="X998" s="169" t="s">
        <v>156</v>
      </c>
      <c r="Y998" s="173"/>
      <c r="Z998" s="172">
        <v>1591.8</v>
      </c>
      <c r="AA998" s="169" t="s">
        <v>39</v>
      </c>
      <c r="AB998" s="174"/>
    </row>
    <row r="999" spans="1:28" ht="15.75" customHeight="1" x14ac:dyDescent="0.2">
      <c r="A999" s="168"/>
      <c r="B999" s="169" t="s">
        <v>508</v>
      </c>
      <c r="C999" s="169" t="s">
        <v>1501</v>
      </c>
      <c r="D999" s="170" t="s">
        <v>1755</v>
      </c>
      <c r="E999" s="170" t="s">
        <v>2284</v>
      </c>
      <c r="F999" s="170"/>
      <c r="G999" s="170" t="s">
        <v>185</v>
      </c>
      <c r="H999" s="169" t="s">
        <v>3394</v>
      </c>
      <c r="I999" s="171" t="s">
        <v>3605</v>
      </c>
      <c r="J999" s="87" t="s">
        <v>30</v>
      </c>
      <c r="K999" s="170"/>
      <c r="L999" s="170"/>
      <c r="M999" s="169" t="s">
        <v>184</v>
      </c>
      <c r="N999" s="169" t="s">
        <v>4155</v>
      </c>
      <c r="O999" s="170" t="s">
        <v>246</v>
      </c>
      <c r="P999" s="170" t="s">
        <v>246</v>
      </c>
      <c r="Q999" s="170"/>
      <c r="R999" s="170"/>
      <c r="S999" s="176">
        <v>43329</v>
      </c>
      <c r="T999" s="170"/>
      <c r="U999" s="170"/>
      <c r="V999" s="169">
        <v>567.9</v>
      </c>
      <c r="W999" s="172"/>
      <c r="X999" s="169" t="s">
        <v>156</v>
      </c>
      <c r="Y999" s="173"/>
      <c r="Z999" s="172">
        <v>567.9</v>
      </c>
      <c r="AA999" s="169" t="s">
        <v>39</v>
      </c>
      <c r="AB999" s="174"/>
    </row>
    <row r="1000" spans="1:28" ht="15.75" customHeight="1" x14ac:dyDescent="0.2">
      <c r="A1000" s="168"/>
      <c r="B1000" s="169" t="s">
        <v>246</v>
      </c>
      <c r="C1000" s="169" t="s">
        <v>1502</v>
      </c>
      <c r="D1000" s="170" t="s">
        <v>1755</v>
      </c>
      <c r="E1000" s="170" t="s">
        <v>2285</v>
      </c>
      <c r="F1000" s="170"/>
      <c r="G1000" s="170" t="s">
        <v>185</v>
      </c>
      <c r="H1000" s="169" t="s">
        <v>3395</v>
      </c>
      <c r="I1000" s="171" t="s">
        <v>3594</v>
      </c>
      <c r="J1000" s="87" t="s">
        <v>30</v>
      </c>
      <c r="K1000" s="170"/>
      <c r="L1000" s="170"/>
      <c r="M1000" s="169" t="s">
        <v>208</v>
      </c>
      <c r="N1000" s="169" t="s">
        <v>4312</v>
      </c>
      <c r="O1000" s="170" t="s">
        <v>246</v>
      </c>
      <c r="P1000" s="170" t="s">
        <v>246</v>
      </c>
      <c r="Q1000" s="170"/>
      <c r="R1000" s="170"/>
      <c r="S1000" s="176">
        <v>43333</v>
      </c>
      <c r="T1000" s="170"/>
      <c r="U1000" s="170"/>
      <c r="V1000" s="169">
        <v>1591.8</v>
      </c>
      <c r="W1000" s="172"/>
      <c r="X1000" s="169" t="s">
        <v>156</v>
      </c>
      <c r="Y1000" s="173"/>
      <c r="Z1000" s="172">
        <v>1591.8</v>
      </c>
      <c r="AA1000" s="169" t="s">
        <v>39</v>
      </c>
      <c r="AB1000" s="174"/>
    </row>
    <row r="1001" spans="1:28" ht="15.75" customHeight="1" x14ac:dyDescent="0.2">
      <c r="A1001" s="168"/>
      <c r="B1001" s="169" t="s">
        <v>246</v>
      </c>
      <c r="C1001" s="169" t="s">
        <v>1503</v>
      </c>
      <c r="D1001" s="170" t="s">
        <v>1755</v>
      </c>
      <c r="E1001" s="170" t="s">
        <v>2286</v>
      </c>
      <c r="F1001" s="170"/>
      <c r="G1001" s="170" t="s">
        <v>185</v>
      </c>
      <c r="H1001" s="169" t="s">
        <v>3396</v>
      </c>
      <c r="I1001" s="171" t="s">
        <v>3604</v>
      </c>
      <c r="J1001" s="87" t="s">
        <v>30</v>
      </c>
      <c r="K1001" s="170"/>
      <c r="L1001" s="170"/>
      <c r="M1001" s="169" t="s">
        <v>208</v>
      </c>
      <c r="N1001" s="169" t="s">
        <v>4313</v>
      </c>
      <c r="O1001" s="170" t="s">
        <v>246</v>
      </c>
      <c r="P1001" s="170" t="s">
        <v>246</v>
      </c>
      <c r="Q1001" s="170"/>
      <c r="R1001" s="170"/>
      <c r="S1001" s="176">
        <v>43336</v>
      </c>
      <c r="T1001" s="170"/>
      <c r="U1001" s="170"/>
      <c r="V1001" s="169">
        <v>568.5</v>
      </c>
      <c r="W1001" s="172"/>
      <c r="X1001" s="169" t="s">
        <v>156</v>
      </c>
      <c r="Y1001" s="173"/>
      <c r="Z1001" s="172">
        <v>568.5</v>
      </c>
      <c r="AA1001" s="169" t="s">
        <v>39</v>
      </c>
      <c r="AB1001" s="174"/>
    </row>
    <row r="1002" spans="1:28" ht="15.75" customHeight="1" x14ac:dyDescent="0.2">
      <c r="A1002" s="168"/>
      <c r="B1002" s="169" t="s">
        <v>246</v>
      </c>
      <c r="C1002" s="169" t="s">
        <v>1504</v>
      </c>
      <c r="D1002" s="170" t="s">
        <v>1755</v>
      </c>
      <c r="E1002" s="170" t="s">
        <v>2287</v>
      </c>
      <c r="F1002" s="170"/>
      <c r="G1002" s="170" t="s">
        <v>185</v>
      </c>
      <c r="H1002" s="169" t="s">
        <v>3397</v>
      </c>
      <c r="I1002" s="171" t="s">
        <v>3581</v>
      </c>
      <c r="J1002" s="87" t="s">
        <v>30</v>
      </c>
      <c r="K1002" s="170"/>
      <c r="L1002" s="170"/>
      <c r="M1002" s="169" t="s">
        <v>188</v>
      </c>
      <c r="N1002" s="169" t="s">
        <v>4314</v>
      </c>
      <c r="O1002" s="170" t="s">
        <v>246</v>
      </c>
      <c r="P1002" s="170" t="s">
        <v>246</v>
      </c>
      <c r="Q1002" s="170"/>
      <c r="R1002" s="170"/>
      <c r="S1002" s="176">
        <v>43358</v>
      </c>
      <c r="T1002" s="170"/>
      <c r="U1002" s="170"/>
      <c r="V1002" s="169">
        <v>568.5</v>
      </c>
      <c r="W1002" s="172"/>
      <c r="X1002" s="169" t="s">
        <v>156</v>
      </c>
      <c r="Y1002" s="173"/>
      <c r="Z1002" s="172">
        <v>568.5</v>
      </c>
      <c r="AA1002" s="169" t="s">
        <v>39</v>
      </c>
      <c r="AB1002" s="174"/>
    </row>
    <row r="1003" spans="1:28" ht="15.75" customHeight="1" x14ac:dyDescent="0.2">
      <c r="A1003" s="168"/>
      <c r="B1003" s="169" t="s">
        <v>246</v>
      </c>
      <c r="C1003" s="169" t="s">
        <v>1505</v>
      </c>
      <c r="D1003" s="170" t="s">
        <v>1755</v>
      </c>
      <c r="E1003" s="170" t="s">
        <v>2271</v>
      </c>
      <c r="F1003" s="170"/>
      <c r="G1003" s="170" t="s">
        <v>185</v>
      </c>
      <c r="H1003" s="169" t="s">
        <v>3398</v>
      </c>
      <c r="I1003" s="171" t="s">
        <v>3592</v>
      </c>
      <c r="J1003" s="87" t="s">
        <v>30</v>
      </c>
      <c r="K1003" s="170"/>
      <c r="L1003" s="170"/>
      <c r="M1003" s="169" t="s">
        <v>208</v>
      </c>
      <c r="N1003" s="169" t="s">
        <v>4302</v>
      </c>
      <c r="O1003" s="170" t="s">
        <v>246</v>
      </c>
      <c r="P1003" s="170" t="s">
        <v>246</v>
      </c>
      <c r="Q1003" s="170"/>
      <c r="R1003" s="170"/>
      <c r="S1003" s="176">
        <v>43378</v>
      </c>
      <c r="T1003" s="170"/>
      <c r="U1003" s="170"/>
      <c r="V1003" s="169">
        <v>568.5</v>
      </c>
      <c r="W1003" s="172"/>
      <c r="X1003" s="169" t="s">
        <v>156</v>
      </c>
      <c r="Y1003" s="173"/>
      <c r="Z1003" s="172">
        <v>568.5</v>
      </c>
      <c r="AA1003" s="169" t="s">
        <v>39</v>
      </c>
      <c r="AB1003" s="174"/>
    </row>
    <row r="1004" spans="1:28" ht="15.75" customHeight="1" x14ac:dyDescent="0.2">
      <c r="A1004" s="168"/>
      <c r="B1004" s="169" t="s">
        <v>246</v>
      </c>
      <c r="C1004" s="169" t="s">
        <v>1506</v>
      </c>
      <c r="D1004" s="170" t="s">
        <v>1755</v>
      </c>
      <c r="E1004" s="170" t="s">
        <v>2288</v>
      </c>
      <c r="F1004" s="170"/>
      <c r="G1004" s="170" t="s">
        <v>185</v>
      </c>
      <c r="H1004" s="169" t="s">
        <v>3399</v>
      </c>
      <c r="I1004" s="171" t="s">
        <v>3594</v>
      </c>
      <c r="J1004" s="87" t="s">
        <v>30</v>
      </c>
      <c r="K1004" s="170"/>
      <c r="L1004" s="170"/>
      <c r="M1004" s="169" t="s">
        <v>186</v>
      </c>
      <c r="N1004" s="169" t="s">
        <v>3768</v>
      </c>
      <c r="O1004" s="170" t="s">
        <v>246</v>
      </c>
      <c r="P1004" s="170" t="s">
        <v>246</v>
      </c>
      <c r="Q1004" s="170"/>
      <c r="R1004" s="170"/>
      <c r="S1004" s="176">
        <v>43406</v>
      </c>
      <c r="T1004" s="170"/>
      <c r="U1004" s="170"/>
      <c r="V1004" s="169">
        <v>568.5</v>
      </c>
      <c r="W1004" s="172"/>
      <c r="X1004" s="169" t="s">
        <v>156</v>
      </c>
      <c r="Y1004" s="173"/>
      <c r="Z1004" s="172">
        <v>568.5</v>
      </c>
      <c r="AA1004" s="169" t="s">
        <v>39</v>
      </c>
      <c r="AB1004" s="174"/>
    </row>
    <row r="1005" spans="1:28" ht="15.75" customHeight="1" x14ac:dyDescent="0.2">
      <c r="A1005" s="168"/>
      <c r="B1005" s="169" t="s">
        <v>246</v>
      </c>
      <c r="C1005" s="169" t="s">
        <v>1507</v>
      </c>
      <c r="D1005" s="170" t="s">
        <v>1755</v>
      </c>
      <c r="E1005" s="170" t="s">
        <v>2289</v>
      </c>
      <c r="F1005" s="170"/>
      <c r="G1005" s="170" t="s">
        <v>185</v>
      </c>
      <c r="H1005" s="169" t="s">
        <v>3400</v>
      </c>
      <c r="I1005" s="171" t="s">
        <v>3592</v>
      </c>
      <c r="J1005" s="87" t="s">
        <v>30</v>
      </c>
      <c r="K1005" s="170"/>
      <c r="L1005" s="170"/>
      <c r="M1005" s="169" t="s">
        <v>186</v>
      </c>
      <c r="N1005" s="169" t="s">
        <v>4315</v>
      </c>
      <c r="O1005" s="170" t="s">
        <v>246</v>
      </c>
      <c r="P1005" s="170" t="s">
        <v>246</v>
      </c>
      <c r="Q1005" s="170"/>
      <c r="R1005" s="170"/>
      <c r="S1005" s="176">
        <v>43416</v>
      </c>
      <c r="T1005" s="170"/>
      <c r="U1005" s="170"/>
      <c r="V1005" s="169">
        <v>568.5</v>
      </c>
      <c r="W1005" s="172"/>
      <c r="X1005" s="169" t="s">
        <v>156</v>
      </c>
      <c r="Y1005" s="173"/>
      <c r="Z1005" s="172">
        <v>568.5</v>
      </c>
      <c r="AA1005" s="169" t="s">
        <v>39</v>
      </c>
      <c r="AB1005" s="174"/>
    </row>
    <row r="1006" spans="1:28" ht="15.75" customHeight="1" x14ac:dyDescent="0.2">
      <c r="A1006" s="168"/>
      <c r="B1006" s="169" t="s">
        <v>246</v>
      </c>
      <c r="C1006" s="169" t="s">
        <v>1508</v>
      </c>
      <c r="D1006" s="170" t="s">
        <v>1755</v>
      </c>
      <c r="E1006" s="170" t="s">
        <v>2282</v>
      </c>
      <c r="F1006" s="170"/>
      <c r="G1006" s="170" t="s">
        <v>185</v>
      </c>
      <c r="H1006" s="169" t="s">
        <v>3401</v>
      </c>
      <c r="I1006" s="171" t="s">
        <v>3594</v>
      </c>
      <c r="J1006" s="87" t="s">
        <v>30</v>
      </c>
      <c r="K1006" s="170"/>
      <c r="L1006" s="170"/>
      <c r="M1006" s="169" t="s">
        <v>208</v>
      </c>
      <c r="N1006" s="169" t="s">
        <v>4310</v>
      </c>
      <c r="O1006" s="170" t="s">
        <v>246</v>
      </c>
      <c r="P1006" s="170" t="s">
        <v>246</v>
      </c>
      <c r="Q1006" s="170"/>
      <c r="R1006" s="170"/>
      <c r="S1006" s="176">
        <v>43427</v>
      </c>
      <c r="T1006" s="170"/>
      <c r="U1006" s="170"/>
      <c r="V1006" s="169">
        <v>568.5</v>
      </c>
      <c r="W1006" s="172"/>
      <c r="X1006" s="169" t="s">
        <v>156</v>
      </c>
      <c r="Y1006" s="173"/>
      <c r="Z1006" s="172">
        <v>568.5</v>
      </c>
      <c r="AA1006" s="169" t="s">
        <v>39</v>
      </c>
      <c r="AB1006" s="174"/>
    </row>
    <row r="1007" spans="1:28" ht="15.75" customHeight="1" x14ac:dyDescent="0.2">
      <c r="A1007" s="168"/>
      <c r="B1007" s="169" t="s">
        <v>246</v>
      </c>
      <c r="C1007" s="169" t="s">
        <v>1509</v>
      </c>
      <c r="D1007" s="170" t="s">
        <v>1755</v>
      </c>
      <c r="E1007" s="170" t="s">
        <v>2290</v>
      </c>
      <c r="F1007" s="170"/>
      <c r="G1007" s="170" t="s">
        <v>185</v>
      </c>
      <c r="H1007" s="169" t="s">
        <v>3402</v>
      </c>
      <c r="I1007" s="171" t="s">
        <v>246</v>
      </c>
      <c r="J1007" s="87" t="s">
        <v>30</v>
      </c>
      <c r="K1007" s="170" t="s">
        <v>31</v>
      </c>
      <c r="L1007" s="170"/>
      <c r="M1007" s="169" t="s">
        <v>3633</v>
      </c>
      <c r="N1007" s="169" t="s">
        <v>4316</v>
      </c>
      <c r="O1007" s="170" t="s">
        <v>37</v>
      </c>
      <c r="P1007" s="170" t="s">
        <v>4468</v>
      </c>
      <c r="Q1007" s="170"/>
      <c r="R1007" s="170"/>
      <c r="S1007" s="176">
        <v>43476</v>
      </c>
      <c r="T1007" s="170"/>
      <c r="U1007" s="170"/>
      <c r="V1007" s="169">
        <v>568.5</v>
      </c>
      <c r="W1007" s="172"/>
      <c r="X1007" s="169" t="s">
        <v>156</v>
      </c>
      <c r="Y1007" s="173">
        <v>284.25</v>
      </c>
      <c r="Z1007" s="172">
        <v>284.25</v>
      </c>
      <c r="AA1007" s="169" t="s">
        <v>246</v>
      </c>
      <c r="AB1007" s="174"/>
    </row>
    <row r="1008" spans="1:28" ht="15.75" customHeight="1" x14ac:dyDescent="0.2">
      <c r="A1008" s="168"/>
      <c r="B1008" s="169" t="s">
        <v>246</v>
      </c>
      <c r="C1008" s="169" t="s">
        <v>1510</v>
      </c>
      <c r="D1008" s="170" t="s">
        <v>1755</v>
      </c>
      <c r="E1008" s="170" t="s">
        <v>2291</v>
      </c>
      <c r="F1008" s="170"/>
      <c r="G1008" s="170" t="s">
        <v>185</v>
      </c>
      <c r="H1008" s="169" t="s">
        <v>3403</v>
      </c>
      <c r="I1008" s="171" t="s">
        <v>246</v>
      </c>
      <c r="J1008" s="87" t="s">
        <v>30</v>
      </c>
      <c r="K1008" s="170"/>
      <c r="L1008" s="170"/>
      <c r="M1008" s="169" t="s">
        <v>188</v>
      </c>
      <c r="N1008" s="169" t="s">
        <v>3671</v>
      </c>
      <c r="O1008" s="170" t="s">
        <v>246</v>
      </c>
      <c r="P1008" s="170" t="s">
        <v>246</v>
      </c>
      <c r="Q1008" s="170"/>
      <c r="R1008" s="170"/>
      <c r="S1008" s="176">
        <v>43487</v>
      </c>
      <c r="T1008" s="170"/>
      <c r="U1008" s="170"/>
      <c r="V1008" s="169">
        <v>771.96</v>
      </c>
      <c r="W1008" s="172"/>
      <c r="X1008" s="169" t="s">
        <v>156</v>
      </c>
      <c r="Y1008" s="173"/>
      <c r="Z1008" s="172">
        <v>771.96</v>
      </c>
      <c r="AA1008" s="169" t="s">
        <v>246</v>
      </c>
      <c r="AB1008" s="174"/>
    </row>
    <row r="1009" spans="1:28" ht="15.75" customHeight="1" x14ac:dyDescent="0.2">
      <c r="A1009" s="168"/>
      <c r="B1009" s="169" t="s">
        <v>246</v>
      </c>
      <c r="C1009" s="169" t="s">
        <v>1511</v>
      </c>
      <c r="D1009" s="170" t="s">
        <v>1755</v>
      </c>
      <c r="E1009" s="170" t="s">
        <v>2292</v>
      </c>
      <c r="F1009" s="170"/>
      <c r="G1009" s="170" t="s">
        <v>185</v>
      </c>
      <c r="H1009" s="169" t="s">
        <v>3404</v>
      </c>
      <c r="I1009" s="171" t="s">
        <v>246</v>
      </c>
      <c r="J1009" s="87" t="s">
        <v>30</v>
      </c>
      <c r="K1009" s="170"/>
      <c r="L1009" s="170"/>
      <c r="M1009" s="169" t="s">
        <v>208</v>
      </c>
      <c r="N1009" s="169" t="s">
        <v>4317</v>
      </c>
      <c r="O1009" s="170" t="s">
        <v>246</v>
      </c>
      <c r="P1009" s="170" t="s">
        <v>246</v>
      </c>
      <c r="Q1009" s="170"/>
      <c r="R1009" s="170"/>
      <c r="S1009" s="176">
        <v>43487</v>
      </c>
      <c r="T1009" s="170"/>
      <c r="U1009" s="170"/>
      <c r="V1009" s="169">
        <v>598.5</v>
      </c>
      <c r="W1009" s="172"/>
      <c r="X1009" s="169" t="s">
        <v>156</v>
      </c>
      <c r="Y1009" s="173"/>
      <c r="Z1009" s="172">
        <v>598.5</v>
      </c>
      <c r="AA1009" s="169" t="s">
        <v>246</v>
      </c>
      <c r="AB1009" s="174"/>
    </row>
    <row r="1010" spans="1:28" ht="15.75" customHeight="1" x14ac:dyDescent="0.2">
      <c r="A1010" s="168"/>
      <c r="B1010" s="169" t="s">
        <v>246</v>
      </c>
      <c r="C1010" s="169" t="s">
        <v>1512</v>
      </c>
      <c r="D1010" s="170" t="s">
        <v>1755</v>
      </c>
      <c r="E1010" s="170" t="s">
        <v>2293</v>
      </c>
      <c r="F1010" s="170"/>
      <c r="G1010" s="170" t="s">
        <v>185</v>
      </c>
      <c r="H1010" s="169" t="s">
        <v>3405</v>
      </c>
      <c r="I1010" s="171" t="s">
        <v>246</v>
      </c>
      <c r="J1010" s="87" t="s">
        <v>30</v>
      </c>
      <c r="K1010" s="170"/>
      <c r="L1010" s="170"/>
      <c r="M1010" s="169" t="s">
        <v>208</v>
      </c>
      <c r="N1010" s="169" t="s">
        <v>3783</v>
      </c>
      <c r="O1010" s="170" t="s">
        <v>246</v>
      </c>
      <c r="P1010" s="170" t="s">
        <v>246</v>
      </c>
      <c r="Q1010" s="170"/>
      <c r="R1010" s="170"/>
      <c r="S1010" s="176">
        <v>43491</v>
      </c>
      <c r="T1010" s="170"/>
      <c r="U1010" s="170"/>
      <c r="V1010" s="169">
        <v>568.5</v>
      </c>
      <c r="W1010" s="172"/>
      <c r="X1010" s="169" t="s">
        <v>156</v>
      </c>
      <c r="Y1010" s="173"/>
      <c r="Z1010" s="172">
        <v>568.5</v>
      </c>
      <c r="AA1010" s="169" t="s">
        <v>246</v>
      </c>
      <c r="AB1010" s="174"/>
    </row>
    <row r="1011" spans="1:28" ht="15.75" customHeight="1" x14ac:dyDescent="0.2">
      <c r="A1011" s="168"/>
      <c r="B1011" s="169" t="s">
        <v>246</v>
      </c>
      <c r="C1011" s="169" t="s">
        <v>1513</v>
      </c>
      <c r="D1011" s="170" t="s">
        <v>1755</v>
      </c>
      <c r="E1011" s="170" t="s">
        <v>2294</v>
      </c>
      <c r="F1011" s="170"/>
      <c r="G1011" s="170" t="s">
        <v>185</v>
      </c>
      <c r="H1011" s="169" t="s">
        <v>3406</v>
      </c>
      <c r="I1011" s="171" t="s">
        <v>246</v>
      </c>
      <c r="J1011" s="87" t="s">
        <v>30</v>
      </c>
      <c r="K1011" s="170"/>
      <c r="L1011" s="170"/>
      <c r="M1011" s="169" t="s">
        <v>32</v>
      </c>
      <c r="N1011" s="169" t="s">
        <v>4318</v>
      </c>
      <c r="O1011" s="170" t="s">
        <v>246</v>
      </c>
      <c r="P1011" s="170" t="s">
        <v>246</v>
      </c>
      <c r="Q1011" s="170"/>
      <c r="R1011" s="170"/>
      <c r="S1011" s="176">
        <v>43498</v>
      </c>
      <c r="T1011" s="170"/>
      <c r="U1011" s="170"/>
      <c r="V1011" s="169">
        <v>598.5</v>
      </c>
      <c r="W1011" s="172"/>
      <c r="X1011" s="169" t="s">
        <v>156</v>
      </c>
      <c r="Y1011" s="173"/>
      <c r="Z1011" s="172">
        <v>598.5</v>
      </c>
      <c r="AA1011" s="169" t="s">
        <v>246</v>
      </c>
      <c r="AB1011" s="174"/>
    </row>
    <row r="1012" spans="1:28" ht="15.75" customHeight="1" x14ac:dyDescent="0.2">
      <c r="A1012" s="168"/>
      <c r="B1012" s="169" t="s">
        <v>246</v>
      </c>
      <c r="C1012" s="169" t="s">
        <v>1514</v>
      </c>
      <c r="D1012" s="170" t="s">
        <v>1755</v>
      </c>
      <c r="E1012" s="170" t="s">
        <v>2295</v>
      </c>
      <c r="F1012" s="170"/>
      <c r="G1012" s="170" t="s">
        <v>185</v>
      </c>
      <c r="H1012" s="169" t="s">
        <v>3407</v>
      </c>
      <c r="I1012" s="171" t="s">
        <v>246</v>
      </c>
      <c r="J1012" s="87" t="s">
        <v>30</v>
      </c>
      <c r="K1012" s="170"/>
      <c r="L1012" s="170"/>
      <c r="M1012" s="169" t="s">
        <v>186</v>
      </c>
      <c r="N1012" s="169" t="s">
        <v>3815</v>
      </c>
      <c r="O1012" s="170" t="s">
        <v>246</v>
      </c>
      <c r="P1012" s="170" t="s">
        <v>246</v>
      </c>
      <c r="Q1012" s="170"/>
      <c r="R1012" s="170"/>
      <c r="S1012" s="176">
        <v>43498</v>
      </c>
      <c r="T1012" s="170"/>
      <c r="U1012" s="170"/>
      <c r="V1012" s="169">
        <v>598.5</v>
      </c>
      <c r="W1012" s="172"/>
      <c r="X1012" s="169" t="s">
        <v>156</v>
      </c>
      <c r="Y1012" s="173"/>
      <c r="Z1012" s="172">
        <v>598.5</v>
      </c>
      <c r="AA1012" s="169" t="s">
        <v>246</v>
      </c>
      <c r="AB1012" s="174"/>
    </row>
    <row r="1013" spans="1:28" ht="15.75" customHeight="1" x14ac:dyDescent="0.2">
      <c r="A1013" s="168"/>
      <c r="B1013" s="169"/>
      <c r="C1013" s="169" t="s">
        <v>1515</v>
      </c>
      <c r="D1013" s="170" t="s">
        <v>1755</v>
      </c>
      <c r="E1013" s="170" t="s">
        <v>2296</v>
      </c>
      <c r="F1013" s="170"/>
      <c r="G1013" s="170" t="s">
        <v>185</v>
      </c>
      <c r="H1013" s="169" t="s">
        <v>3408</v>
      </c>
      <c r="I1013" s="171" t="s">
        <v>3608</v>
      </c>
      <c r="J1013" s="87" t="s">
        <v>30</v>
      </c>
      <c r="K1013" s="170"/>
      <c r="L1013" s="170"/>
      <c r="M1013" s="169" t="s">
        <v>184</v>
      </c>
      <c r="N1013" s="169" t="s">
        <v>3901</v>
      </c>
      <c r="O1013" s="170" t="s">
        <v>246</v>
      </c>
      <c r="P1013" s="170" t="s">
        <v>246</v>
      </c>
      <c r="Q1013" s="170"/>
      <c r="R1013" s="170"/>
      <c r="S1013" s="176">
        <v>43160</v>
      </c>
      <c r="T1013" s="170"/>
      <c r="U1013" s="170"/>
      <c r="V1013" s="169">
        <v>536.4</v>
      </c>
      <c r="W1013" s="172"/>
      <c r="X1013" s="169" t="s">
        <v>156</v>
      </c>
      <c r="Y1013" s="173"/>
      <c r="Z1013" s="172">
        <v>536.4</v>
      </c>
      <c r="AA1013" s="169" t="s">
        <v>39</v>
      </c>
      <c r="AB1013" s="174"/>
    </row>
    <row r="1014" spans="1:28" ht="15.75" customHeight="1" x14ac:dyDescent="0.2">
      <c r="A1014" s="168"/>
      <c r="B1014" s="169" t="s">
        <v>246</v>
      </c>
      <c r="C1014" s="169" t="s">
        <v>1516</v>
      </c>
      <c r="D1014" s="170" t="s">
        <v>1756</v>
      </c>
      <c r="E1014" s="170" t="s">
        <v>2297</v>
      </c>
      <c r="F1014" s="170"/>
      <c r="G1014" s="170" t="s">
        <v>185</v>
      </c>
      <c r="H1014" s="169" t="s">
        <v>3409</v>
      </c>
      <c r="I1014" s="171" t="s">
        <v>3612</v>
      </c>
      <c r="J1014" s="87" t="s">
        <v>30</v>
      </c>
      <c r="K1014" s="170"/>
      <c r="L1014" s="170"/>
      <c r="M1014" s="169" t="s">
        <v>208</v>
      </c>
      <c r="N1014" s="169" t="s">
        <v>4319</v>
      </c>
      <c r="O1014" s="170" t="s">
        <v>246</v>
      </c>
      <c r="P1014" s="170" t="s">
        <v>246</v>
      </c>
      <c r="Q1014" s="170"/>
      <c r="R1014" s="170"/>
      <c r="S1014" s="176">
        <v>43204</v>
      </c>
      <c r="T1014" s="170"/>
      <c r="U1014" s="170"/>
      <c r="V1014" s="169">
        <v>648</v>
      </c>
      <c r="W1014" s="172"/>
      <c r="X1014" s="169"/>
      <c r="Y1014" s="173"/>
      <c r="Z1014" s="172">
        <v>648</v>
      </c>
      <c r="AA1014" s="169" t="s">
        <v>39</v>
      </c>
      <c r="AB1014" s="174"/>
    </row>
    <row r="1015" spans="1:28" ht="15.75" customHeight="1" x14ac:dyDescent="0.2">
      <c r="A1015" s="168"/>
      <c r="B1015" s="169" t="s">
        <v>246</v>
      </c>
      <c r="C1015" s="169" t="s">
        <v>1517</v>
      </c>
      <c r="D1015" s="170" t="s">
        <v>1756</v>
      </c>
      <c r="E1015" s="170" t="s">
        <v>2298</v>
      </c>
      <c r="F1015" s="170"/>
      <c r="G1015" s="170" t="s">
        <v>185</v>
      </c>
      <c r="H1015" s="169" t="s">
        <v>3410</v>
      </c>
      <c r="I1015" s="171" t="s">
        <v>3589</v>
      </c>
      <c r="J1015" s="87" t="s">
        <v>30</v>
      </c>
      <c r="K1015" s="170"/>
      <c r="L1015" s="170"/>
      <c r="M1015" s="169" t="s">
        <v>32</v>
      </c>
      <c r="N1015" s="169" t="s">
        <v>4288</v>
      </c>
      <c r="O1015" s="170" t="s">
        <v>246</v>
      </c>
      <c r="P1015" s="170" t="s">
        <v>246</v>
      </c>
      <c r="Q1015" s="170"/>
      <c r="R1015" s="170"/>
      <c r="S1015" s="176">
        <v>43381</v>
      </c>
      <c r="T1015" s="170"/>
      <c r="U1015" s="170"/>
      <c r="V1015" s="169">
        <v>360</v>
      </c>
      <c r="W1015" s="172"/>
      <c r="X1015" s="169"/>
      <c r="Y1015" s="173"/>
      <c r="Z1015" s="172">
        <v>360</v>
      </c>
      <c r="AA1015" s="169" t="s">
        <v>39</v>
      </c>
      <c r="AB1015" s="174"/>
    </row>
    <row r="1016" spans="1:28" ht="15.75" customHeight="1" x14ac:dyDescent="0.2">
      <c r="A1016" s="168"/>
      <c r="B1016" s="169" t="s">
        <v>246</v>
      </c>
      <c r="C1016" s="169" t="s">
        <v>1518</v>
      </c>
      <c r="D1016" s="170" t="s">
        <v>1756</v>
      </c>
      <c r="E1016" s="170" t="s">
        <v>2297</v>
      </c>
      <c r="F1016" s="170"/>
      <c r="G1016" s="170" t="s">
        <v>185</v>
      </c>
      <c r="H1016" s="169" t="s">
        <v>3411</v>
      </c>
      <c r="I1016" s="171" t="s">
        <v>246</v>
      </c>
      <c r="J1016" s="87" t="s">
        <v>30</v>
      </c>
      <c r="K1016" s="170"/>
      <c r="L1016" s="170"/>
      <c r="M1016" s="169" t="s">
        <v>208</v>
      </c>
      <c r="N1016" s="169" t="s">
        <v>4320</v>
      </c>
      <c r="O1016" s="170" t="s">
        <v>246</v>
      </c>
      <c r="P1016" s="170" t="s">
        <v>246</v>
      </c>
      <c r="Q1016" s="170"/>
      <c r="R1016" s="170"/>
      <c r="S1016" s="176">
        <v>43549</v>
      </c>
      <c r="T1016" s="170"/>
      <c r="U1016" s="170"/>
      <c r="V1016" s="169">
        <v>720</v>
      </c>
      <c r="W1016" s="172"/>
      <c r="X1016" s="169"/>
      <c r="Y1016" s="173"/>
      <c r="Z1016" s="172">
        <v>720</v>
      </c>
      <c r="AA1016" s="169" t="s">
        <v>246</v>
      </c>
      <c r="AB1016" s="174"/>
    </row>
    <row r="1017" spans="1:28" ht="15.75" customHeight="1" x14ac:dyDescent="0.2">
      <c r="A1017" s="168"/>
      <c r="B1017" s="169" t="s">
        <v>246</v>
      </c>
      <c r="C1017" s="169" t="s">
        <v>1519</v>
      </c>
      <c r="D1017" s="170" t="s">
        <v>1756</v>
      </c>
      <c r="E1017" s="170" t="s">
        <v>2297</v>
      </c>
      <c r="F1017" s="170"/>
      <c r="G1017" s="170" t="s">
        <v>185</v>
      </c>
      <c r="H1017" s="169" t="s">
        <v>3412</v>
      </c>
      <c r="I1017" s="171" t="s">
        <v>246</v>
      </c>
      <c r="J1017" s="87" t="s">
        <v>30</v>
      </c>
      <c r="K1017" s="170"/>
      <c r="L1017" s="170"/>
      <c r="M1017" s="169" t="s">
        <v>208</v>
      </c>
      <c r="N1017" s="169" t="s">
        <v>4317</v>
      </c>
      <c r="O1017" s="170" t="s">
        <v>246</v>
      </c>
      <c r="P1017" s="170" t="s">
        <v>246</v>
      </c>
      <c r="Q1017" s="170"/>
      <c r="R1017" s="170"/>
      <c r="S1017" s="176">
        <v>43549</v>
      </c>
      <c r="T1017" s="170"/>
      <c r="U1017" s="170"/>
      <c r="V1017" s="169">
        <v>720</v>
      </c>
      <c r="W1017" s="172"/>
      <c r="X1017" s="169"/>
      <c r="Y1017" s="173"/>
      <c r="Z1017" s="172">
        <v>720</v>
      </c>
      <c r="AA1017" s="169" t="s">
        <v>246</v>
      </c>
      <c r="AB1017" s="174"/>
    </row>
    <row r="1018" spans="1:28" ht="15.75" customHeight="1" x14ac:dyDescent="0.2">
      <c r="A1018" s="168"/>
      <c r="B1018" s="169" t="s">
        <v>246</v>
      </c>
      <c r="C1018" s="169" t="s">
        <v>1520</v>
      </c>
      <c r="D1018" s="170" t="s">
        <v>1757</v>
      </c>
      <c r="E1018" s="170" t="s">
        <v>2299</v>
      </c>
      <c r="F1018" s="170"/>
      <c r="G1018" s="170" t="s">
        <v>185</v>
      </c>
      <c r="H1018" s="169" t="s">
        <v>3413</v>
      </c>
      <c r="I1018" s="171" t="s">
        <v>3592</v>
      </c>
      <c r="J1018" s="87" t="s">
        <v>30</v>
      </c>
      <c r="K1018" s="170"/>
      <c r="L1018" s="170"/>
      <c r="M1018" s="169" t="s">
        <v>188</v>
      </c>
      <c r="N1018" s="169" t="s">
        <v>3701</v>
      </c>
      <c r="O1018" s="170" t="s">
        <v>246</v>
      </c>
      <c r="P1018" s="170" t="s">
        <v>246</v>
      </c>
      <c r="Q1018" s="170"/>
      <c r="R1018" s="170"/>
      <c r="S1018" s="176">
        <v>43419</v>
      </c>
      <c r="T1018" s="170"/>
      <c r="U1018" s="170"/>
      <c r="V1018" s="169">
        <v>210.32</v>
      </c>
      <c r="W1018" s="172"/>
      <c r="X1018" s="169"/>
      <c r="Y1018" s="173"/>
      <c r="Z1018" s="172">
        <v>210.32</v>
      </c>
      <c r="AA1018" s="169" t="s">
        <v>39</v>
      </c>
      <c r="AB1018" s="174"/>
    </row>
    <row r="1019" spans="1:28" ht="15.75" customHeight="1" x14ac:dyDescent="0.2">
      <c r="A1019" s="168"/>
      <c r="B1019" s="169" t="s">
        <v>509</v>
      </c>
      <c r="C1019" s="169" t="s">
        <v>1521</v>
      </c>
      <c r="D1019" s="170" t="s">
        <v>1758</v>
      </c>
      <c r="E1019" s="170" t="s">
        <v>2300</v>
      </c>
      <c r="F1019" s="170"/>
      <c r="G1019" s="170" t="s">
        <v>185</v>
      </c>
      <c r="H1019" s="169" t="s">
        <v>3414</v>
      </c>
      <c r="I1019" s="171" t="s">
        <v>3587</v>
      </c>
      <c r="J1019" s="87"/>
      <c r="K1019" s="170"/>
      <c r="L1019" s="170"/>
      <c r="M1019" s="169" t="s">
        <v>184</v>
      </c>
      <c r="N1019" s="169" t="s">
        <v>3745</v>
      </c>
      <c r="O1019" s="170" t="s">
        <v>246</v>
      </c>
      <c r="P1019" s="170" t="s">
        <v>246</v>
      </c>
      <c r="Q1019" s="170"/>
      <c r="R1019" s="170"/>
      <c r="S1019" s="176">
        <v>43207</v>
      </c>
      <c r="T1019" s="170"/>
      <c r="U1019" s="170"/>
      <c r="V1019" s="169">
        <v>0</v>
      </c>
      <c r="W1019" s="172"/>
      <c r="X1019" s="169" t="s">
        <v>147</v>
      </c>
      <c r="Y1019" s="173"/>
      <c r="Z1019" s="172">
        <v>0</v>
      </c>
      <c r="AA1019" s="169" t="s">
        <v>39</v>
      </c>
      <c r="AB1019" s="174" t="s">
        <v>4517</v>
      </c>
    </row>
    <row r="1020" spans="1:28" ht="15.75" customHeight="1" x14ac:dyDescent="0.2">
      <c r="A1020" s="168"/>
      <c r="B1020" s="169" t="s">
        <v>246</v>
      </c>
      <c r="C1020" s="169" t="s">
        <v>1522</v>
      </c>
      <c r="D1020" s="170" t="s">
        <v>1758</v>
      </c>
      <c r="E1020" s="170" t="s">
        <v>2301</v>
      </c>
      <c r="F1020" s="170"/>
      <c r="G1020" s="170" t="s">
        <v>185</v>
      </c>
      <c r="H1020" s="169" t="s">
        <v>3415</v>
      </c>
      <c r="I1020" s="171" t="s">
        <v>3602</v>
      </c>
      <c r="J1020" s="87"/>
      <c r="K1020" s="170"/>
      <c r="L1020" s="170"/>
      <c r="M1020" s="169" t="s">
        <v>188</v>
      </c>
      <c r="N1020" s="169" t="s">
        <v>4205</v>
      </c>
      <c r="O1020" s="170" t="s">
        <v>246</v>
      </c>
      <c r="P1020" s="170" t="s">
        <v>246</v>
      </c>
      <c r="Q1020" s="170"/>
      <c r="R1020" s="170"/>
      <c r="S1020" s="176">
        <v>43209</v>
      </c>
      <c r="T1020" s="170"/>
      <c r="U1020" s="170"/>
      <c r="V1020" s="169">
        <v>0</v>
      </c>
      <c r="W1020" s="172">
        <v>240</v>
      </c>
      <c r="X1020" s="169" t="s">
        <v>147</v>
      </c>
      <c r="Y1020" s="173"/>
      <c r="Z1020" s="172">
        <v>0</v>
      </c>
      <c r="AA1020" s="169" t="s">
        <v>39</v>
      </c>
      <c r="AB1020" s="174" t="s">
        <v>4517</v>
      </c>
    </row>
    <row r="1021" spans="1:28" ht="15.75" customHeight="1" x14ac:dyDescent="0.2">
      <c r="A1021" s="168"/>
      <c r="B1021" s="169" t="s">
        <v>510</v>
      </c>
      <c r="C1021" s="169" t="s">
        <v>1523</v>
      </c>
      <c r="D1021" s="170" t="s">
        <v>1758</v>
      </c>
      <c r="E1021" s="170" t="s">
        <v>2302</v>
      </c>
      <c r="F1021" s="170"/>
      <c r="G1021" s="170" t="s">
        <v>185</v>
      </c>
      <c r="H1021" s="169" t="s">
        <v>3416</v>
      </c>
      <c r="I1021" s="171" t="s">
        <v>3587</v>
      </c>
      <c r="J1021" s="87"/>
      <c r="K1021" s="170"/>
      <c r="L1021" s="170"/>
      <c r="M1021" s="169" t="s">
        <v>184</v>
      </c>
      <c r="N1021" s="169" t="s">
        <v>4083</v>
      </c>
      <c r="O1021" s="170" t="s">
        <v>246</v>
      </c>
      <c r="P1021" s="170" t="s">
        <v>246</v>
      </c>
      <c r="Q1021" s="170"/>
      <c r="R1021" s="170"/>
      <c r="S1021" s="176">
        <v>43210</v>
      </c>
      <c r="T1021" s="170"/>
      <c r="U1021" s="170"/>
      <c r="V1021" s="169">
        <v>0</v>
      </c>
      <c r="W1021" s="172"/>
      <c r="X1021" s="169" t="s">
        <v>147</v>
      </c>
      <c r="Y1021" s="173"/>
      <c r="Z1021" s="172">
        <v>0</v>
      </c>
      <c r="AA1021" s="169" t="s">
        <v>39</v>
      </c>
      <c r="AB1021" s="174" t="s">
        <v>4517</v>
      </c>
    </row>
    <row r="1022" spans="1:28" ht="15.75" customHeight="1" x14ac:dyDescent="0.2">
      <c r="A1022" s="168"/>
      <c r="B1022" s="169" t="s">
        <v>246</v>
      </c>
      <c r="C1022" s="169" t="s">
        <v>1524</v>
      </c>
      <c r="D1022" s="170" t="s">
        <v>1758</v>
      </c>
      <c r="E1022" s="170" t="s">
        <v>2302</v>
      </c>
      <c r="F1022" s="170"/>
      <c r="G1022" s="170" t="s">
        <v>185</v>
      </c>
      <c r="H1022" s="169" t="s">
        <v>3417</v>
      </c>
      <c r="I1022" s="171" t="s">
        <v>3588</v>
      </c>
      <c r="J1022" s="87"/>
      <c r="K1022" s="170"/>
      <c r="L1022" s="170"/>
      <c r="M1022" s="169" t="s">
        <v>186</v>
      </c>
      <c r="N1022" s="169" t="s">
        <v>4321</v>
      </c>
      <c r="O1022" s="170" t="s">
        <v>246</v>
      </c>
      <c r="P1022" s="170" t="s">
        <v>246</v>
      </c>
      <c r="Q1022" s="170"/>
      <c r="R1022" s="170"/>
      <c r="S1022" s="176">
        <v>43210</v>
      </c>
      <c r="T1022" s="170"/>
      <c r="U1022" s="170"/>
      <c r="V1022" s="169">
        <v>0</v>
      </c>
      <c r="W1022" s="172"/>
      <c r="X1022" s="169" t="s">
        <v>147</v>
      </c>
      <c r="Y1022" s="173"/>
      <c r="Z1022" s="172">
        <v>0</v>
      </c>
      <c r="AA1022" s="169" t="s">
        <v>39</v>
      </c>
      <c r="AB1022" s="174" t="s">
        <v>4517</v>
      </c>
    </row>
    <row r="1023" spans="1:28" ht="15.75" customHeight="1" x14ac:dyDescent="0.2">
      <c r="A1023" s="168"/>
      <c r="B1023" s="169" t="s">
        <v>511</v>
      </c>
      <c r="C1023" s="169" t="s">
        <v>1525</v>
      </c>
      <c r="D1023" s="170" t="s">
        <v>1758</v>
      </c>
      <c r="E1023" s="170" t="s">
        <v>2303</v>
      </c>
      <c r="F1023" s="170"/>
      <c r="G1023" s="170" t="s">
        <v>185</v>
      </c>
      <c r="H1023" s="169" t="s">
        <v>3418</v>
      </c>
      <c r="I1023" s="171" t="s">
        <v>3602</v>
      </c>
      <c r="J1023" s="87"/>
      <c r="K1023" s="170"/>
      <c r="L1023" s="170"/>
      <c r="M1023" s="169" t="s">
        <v>184</v>
      </c>
      <c r="N1023" s="169" t="s">
        <v>3944</v>
      </c>
      <c r="O1023" s="170" t="s">
        <v>246</v>
      </c>
      <c r="P1023" s="170" t="s">
        <v>246</v>
      </c>
      <c r="Q1023" s="170"/>
      <c r="R1023" s="170"/>
      <c r="S1023" s="176">
        <v>43215</v>
      </c>
      <c r="T1023" s="170"/>
      <c r="U1023" s="170"/>
      <c r="V1023" s="169">
        <v>0</v>
      </c>
      <c r="W1023" s="172"/>
      <c r="X1023" s="169" t="s">
        <v>147</v>
      </c>
      <c r="Y1023" s="173"/>
      <c r="Z1023" s="172">
        <v>0</v>
      </c>
      <c r="AA1023" s="169" t="s">
        <v>39</v>
      </c>
      <c r="AB1023" s="174" t="s">
        <v>4517</v>
      </c>
    </row>
    <row r="1024" spans="1:28" ht="15.75" customHeight="1" x14ac:dyDescent="0.2">
      <c r="A1024" s="168"/>
      <c r="B1024" s="169" t="s">
        <v>246</v>
      </c>
      <c r="C1024" s="169" t="s">
        <v>1526</v>
      </c>
      <c r="D1024" s="170" t="s">
        <v>1758</v>
      </c>
      <c r="E1024" s="170" t="s">
        <v>2304</v>
      </c>
      <c r="F1024" s="170"/>
      <c r="G1024" s="170" t="s">
        <v>185</v>
      </c>
      <c r="H1024" s="169" t="s">
        <v>3419</v>
      </c>
      <c r="I1024" s="171" t="s">
        <v>3587</v>
      </c>
      <c r="J1024" s="87"/>
      <c r="K1024" s="170"/>
      <c r="L1024" s="170"/>
      <c r="M1024" s="169" t="s">
        <v>186</v>
      </c>
      <c r="N1024" s="169" t="s">
        <v>4322</v>
      </c>
      <c r="O1024" s="170" t="s">
        <v>246</v>
      </c>
      <c r="P1024" s="170" t="s">
        <v>246</v>
      </c>
      <c r="Q1024" s="170"/>
      <c r="R1024" s="170"/>
      <c r="S1024" s="176">
        <v>43215</v>
      </c>
      <c r="T1024" s="170"/>
      <c r="U1024" s="170"/>
      <c r="V1024" s="169">
        <v>0</v>
      </c>
      <c r="W1024" s="172"/>
      <c r="X1024" s="169" t="s">
        <v>147</v>
      </c>
      <c r="Y1024" s="173"/>
      <c r="Z1024" s="172">
        <v>0</v>
      </c>
      <c r="AA1024" s="169" t="s">
        <v>39</v>
      </c>
      <c r="AB1024" s="174" t="s">
        <v>4517</v>
      </c>
    </row>
    <row r="1025" spans="1:28" ht="15.75" customHeight="1" x14ac:dyDescent="0.2">
      <c r="A1025" s="168"/>
      <c r="B1025" s="169" t="s">
        <v>512</v>
      </c>
      <c r="C1025" s="169" t="s">
        <v>1527</v>
      </c>
      <c r="D1025" s="170" t="s">
        <v>1758</v>
      </c>
      <c r="E1025" s="170" t="s">
        <v>2305</v>
      </c>
      <c r="F1025" s="170"/>
      <c r="G1025" s="170" t="s">
        <v>185</v>
      </c>
      <c r="H1025" s="169" t="s">
        <v>3420</v>
      </c>
      <c r="I1025" s="171" t="s">
        <v>3584</v>
      </c>
      <c r="J1025" s="87"/>
      <c r="K1025" s="170"/>
      <c r="L1025" s="170"/>
      <c r="M1025" s="169" t="s">
        <v>188</v>
      </c>
      <c r="N1025" s="169" t="s">
        <v>4323</v>
      </c>
      <c r="O1025" s="170" t="s">
        <v>37</v>
      </c>
      <c r="P1025" s="170" t="s">
        <v>4495</v>
      </c>
      <c r="Q1025" s="170"/>
      <c r="R1025" s="170"/>
      <c r="S1025" s="176">
        <v>43216</v>
      </c>
      <c r="T1025" s="170"/>
      <c r="U1025" s="170"/>
      <c r="V1025" s="169">
        <v>0</v>
      </c>
      <c r="W1025" s="172"/>
      <c r="X1025" s="169" t="s">
        <v>147</v>
      </c>
      <c r="Y1025" s="173">
        <v>0</v>
      </c>
      <c r="Z1025" s="172">
        <v>0</v>
      </c>
      <c r="AA1025" s="169" t="s">
        <v>39</v>
      </c>
      <c r="AB1025" s="174" t="s">
        <v>4517</v>
      </c>
    </row>
    <row r="1026" spans="1:28" ht="15.75" customHeight="1" x14ac:dyDescent="0.2">
      <c r="A1026" s="168"/>
      <c r="B1026" s="169" t="s">
        <v>246</v>
      </c>
      <c r="C1026" s="169" t="s">
        <v>1528</v>
      </c>
      <c r="D1026" s="170" t="s">
        <v>1758</v>
      </c>
      <c r="E1026" s="170" t="s">
        <v>2306</v>
      </c>
      <c r="F1026" s="170"/>
      <c r="G1026" s="170" t="s">
        <v>185</v>
      </c>
      <c r="H1026" s="169" t="s">
        <v>3421</v>
      </c>
      <c r="I1026" s="171" t="s">
        <v>3584</v>
      </c>
      <c r="J1026" s="87"/>
      <c r="K1026" s="170"/>
      <c r="L1026" s="170"/>
      <c r="M1026" s="169" t="s">
        <v>3641</v>
      </c>
      <c r="N1026" s="169" t="s">
        <v>4324</v>
      </c>
      <c r="O1026" s="170" t="s">
        <v>246</v>
      </c>
      <c r="P1026" s="170" t="s">
        <v>246</v>
      </c>
      <c r="Q1026" s="170"/>
      <c r="R1026" s="170"/>
      <c r="S1026" s="176">
        <v>43221</v>
      </c>
      <c r="T1026" s="170"/>
      <c r="U1026" s="170"/>
      <c r="V1026" s="169">
        <v>0</v>
      </c>
      <c r="W1026" s="172"/>
      <c r="X1026" s="169" t="s">
        <v>147</v>
      </c>
      <c r="Y1026" s="173"/>
      <c r="Z1026" s="172">
        <v>0</v>
      </c>
      <c r="AA1026" s="169" t="s">
        <v>39</v>
      </c>
      <c r="AB1026" s="174" t="s">
        <v>4517</v>
      </c>
    </row>
    <row r="1027" spans="1:28" ht="15.75" customHeight="1" x14ac:dyDescent="0.2">
      <c r="A1027" s="168"/>
      <c r="B1027" s="169" t="s">
        <v>513</v>
      </c>
      <c r="C1027" s="169" t="s">
        <v>1529</v>
      </c>
      <c r="D1027" s="170" t="s">
        <v>1758</v>
      </c>
      <c r="E1027" s="170" t="s">
        <v>2307</v>
      </c>
      <c r="F1027" s="170"/>
      <c r="G1027" s="170" t="s">
        <v>185</v>
      </c>
      <c r="H1027" s="169" t="s">
        <v>3422</v>
      </c>
      <c r="I1027" s="171" t="s">
        <v>3601</v>
      </c>
      <c r="J1027" s="87"/>
      <c r="K1027" s="170"/>
      <c r="L1027" s="170"/>
      <c r="M1027" s="169" t="s">
        <v>184</v>
      </c>
      <c r="N1027" s="169" t="s">
        <v>3893</v>
      </c>
      <c r="O1027" s="170" t="s">
        <v>37</v>
      </c>
      <c r="P1027" s="170" t="s">
        <v>4450</v>
      </c>
      <c r="Q1027" s="170"/>
      <c r="R1027" s="170"/>
      <c r="S1027" s="176">
        <v>43231</v>
      </c>
      <c r="T1027" s="170"/>
      <c r="U1027" s="170"/>
      <c r="V1027" s="169">
        <v>0</v>
      </c>
      <c r="W1027" s="172"/>
      <c r="X1027" s="169" t="s">
        <v>147</v>
      </c>
      <c r="Y1027" s="173">
        <v>0</v>
      </c>
      <c r="Z1027" s="172">
        <v>0</v>
      </c>
      <c r="AA1027" s="169" t="s">
        <v>39</v>
      </c>
      <c r="AB1027" s="174" t="s">
        <v>4517</v>
      </c>
    </row>
    <row r="1028" spans="1:28" ht="15.75" customHeight="1" x14ac:dyDescent="0.2">
      <c r="A1028" s="168"/>
      <c r="B1028" s="169" t="s">
        <v>246</v>
      </c>
      <c r="C1028" s="169" t="s">
        <v>1530</v>
      </c>
      <c r="D1028" s="170" t="s">
        <v>1758</v>
      </c>
      <c r="E1028" s="170" t="s">
        <v>2308</v>
      </c>
      <c r="F1028" s="170"/>
      <c r="G1028" s="170" t="s">
        <v>185</v>
      </c>
      <c r="H1028" s="169" t="s">
        <v>3423</v>
      </c>
      <c r="I1028" s="171" t="s">
        <v>3588</v>
      </c>
      <c r="J1028" s="87"/>
      <c r="K1028" s="170"/>
      <c r="L1028" s="170"/>
      <c r="M1028" s="169" t="s">
        <v>186</v>
      </c>
      <c r="N1028" s="169" t="s">
        <v>4325</v>
      </c>
      <c r="O1028" s="170" t="s">
        <v>246</v>
      </c>
      <c r="P1028" s="170" t="s">
        <v>246</v>
      </c>
      <c r="Q1028" s="170"/>
      <c r="R1028" s="170"/>
      <c r="S1028" s="176">
        <v>43232</v>
      </c>
      <c r="T1028" s="170"/>
      <c r="U1028" s="170"/>
      <c r="V1028" s="169">
        <v>0</v>
      </c>
      <c r="W1028" s="172"/>
      <c r="X1028" s="169" t="s">
        <v>147</v>
      </c>
      <c r="Y1028" s="173"/>
      <c r="Z1028" s="172">
        <v>0</v>
      </c>
      <c r="AA1028" s="169" t="s">
        <v>39</v>
      </c>
      <c r="AB1028" s="174" t="s">
        <v>4517</v>
      </c>
    </row>
    <row r="1029" spans="1:28" ht="15.75" customHeight="1" x14ac:dyDescent="0.2">
      <c r="A1029" s="168"/>
      <c r="B1029" s="169" t="s">
        <v>246</v>
      </c>
      <c r="C1029" s="169" t="s">
        <v>1531</v>
      </c>
      <c r="D1029" s="170" t="s">
        <v>1758</v>
      </c>
      <c r="E1029" s="170" t="s">
        <v>2309</v>
      </c>
      <c r="F1029" s="170"/>
      <c r="G1029" s="170" t="s">
        <v>185</v>
      </c>
      <c r="H1029" s="169" t="s">
        <v>3424</v>
      </c>
      <c r="I1029" s="171" t="s">
        <v>3602</v>
      </c>
      <c r="J1029" s="87"/>
      <c r="K1029" s="170"/>
      <c r="L1029" s="170"/>
      <c r="M1029" s="169" t="s">
        <v>32</v>
      </c>
      <c r="N1029" s="169" t="s">
        <v>4326</v>
      </c>
      <c r="O1029" s="170" t="s">
        <v>246</v>
      </c>
      <c r="P1029" s="170" t="s">
        <v>246</v>
      </c>
      <c r="Q1029" s="170"/>
      <c r="R1029" s="170"/>
      <c r="S1029" s="176">
        <v>43234</v>
      </c>
      <c r="T1029" s="170"/>
      <c r="U1029" s="170"/>
      <c r="V1029" s="169">
        <v>0</v>
      </c>
      <c r="W1029" s="172"/>
      <c r="X1029" s="169" t="s">
        <v>147</v>
      </c>
      <c r="Y1029" s="173"/>
      <c r="Z1029" s="172">
        <v>0</v>
      </c>
      <c r="AA1029" s="169" t="s">
        <v>39</v>
      </c>
      <c r="AB1029" s="174" t="s">
        <v>4517</v>
      </c>
    </row>
    <row r="1030" spans="1:28" ht="15.75" customHeight="1" x14ac:dyDescent="0.2">
      <c r="A1030" s="168"/>
      <c r="B1030" s="169" t="s">
        <v>514</v>
      </c>
      <c r="C1030" s="169" t="s">
        <v>1532</v>
      </c>
      <c r="D1030" s="170" t="s">
        <v>1758</v>
      </c>
      <c r="E1030" s="170" t="s">
        <v>2310</v>
      </c>
      <c r="F1030" s="170"/>
      <c r="G1030" s="170" t="s">
        <v>185</v>
      </c>
      <c r="H1030" s="169" t="s">
        <v>3425</v>
      </c>
      <c r="I1030" s="171" t="s">
        <v>3590</v>
      </c>
      <c r="J1030" s="87"/>
      <c r="K1030" s="170"/>
      <c r="L1030" s="170"/>
      <c r="M1030" s="169" t="s">
        <v>184</v>
      </c>
      <c r="N1030" s="169" t="s">
        <v>4327</v>
      </c>
      <c r="O1030" s="170" t="s">
        <v>246</v>
      </c>
      <c r="P1030" s="170" t="s">
        <v>246</v>
      </c>
      <c r="Q1030" s="170"/>
      <c r="R1030" s="170"/>
      <c r="S1030" s="176">
        <v>43234</v>
      </c>
      <c r="T1030" s="170"/>
      <c r="U1030" s="170"/>
      <c r="V1030" s="169">
        <v>0</v>
      </c>
      <c r="W1030" s="172"/>
      <c r="X1030" s="169" t="s">
        <v>147</v>
      </c>
      <c r="Y1030" s="173"/>
      <c r="Z1030" s="172">
        <v>0</v>
      </c>
      <c r="AA1030" s="169" t="s">
        <v>39</v>
      </c>
      <c r="AB1030" s="174" t="s">
        <v>4517</v>
      </c>
    </row>
    <row r="1031" spans="1:28" ht="15.75" customHeight="1" x14ac:dyDescent="0.2">
      <c r="A1031" s="168"/>
      <c r="B1031" s="169" t="s">
        <v>246</v>
      </c>
      <c r="C1031" s="169" t="s">
        <v>1533</v>
      </c>
      <c r="D1031" s="170" t="s">
        <v>1758</v>
      </c>
      <c r="E1031" s="170" t="s">
        <v>2311</v>
      </c>
      <c r="F1031" s="170"/>
      <c r="G1031" s="170" t="s">
        <v>185</v>
      </c>
      <c r="H1031" s="169" t="s">
        <v>3426</v>
      </c>
      <c r="I1031" s="171" t="s">
        <v>3591</v>
      </c>
      <c r="J1031" s="87"/>
      <c r="K1031" s="170"/>
      <c r="L1031" s="170"/>
      <c r="M1031" s="169" t="s">
        <v>186</v>
      </c>
      <c r="N1031" s="169" t="s">
        <v>3768</v>
      </c>
      <c r="O1031" s="170" t="s">
        <v>246</v>
      </c>
      <c r="P1031" s="170" t="s">
        <v>246</v>
      </c>
      <c r="Q1031" s="170"/>
      <c r="R1031" s="170"/>
      <c r="S1031" s="176">
        <v>43238</v>
      </c>
      <c r="T1031" s="170"/>
      <c r="U1031" s="170"/>
      <c r="V1031" s="169">
        <v>0</v>
      </c>
      <c r="W1031" s="172"/>
      <c r="X1031" s="169" t="s">
        <v>147</v>
      </c>
      <c r="Y1031" s="173"/>
      <c r="Z1031" s="172">
        <v>0</v>
      </c>
      <c r="AA1031" s="169" t="s">
        <v>39</v>
      </c>
      <c r="AB1031" s="174" t="s">
        <v>4517</v>
      </c>
    </row>
    <row r="1032" spans="1:28" ht="15.75" customHeight="1" x14ac:dyDescent="0.2">
      <c r="A1032" s="168"/>
      <c r="B1032" s="169" t="s">
        <v>246</v>
      </c>
      <c r="C1032" s="169" t="s">
        <v>1534</v>
      </c>
      <c r="D1032" s="170" t="s">
        <v>1758</v>
      </c>
      <c r="E1032" s="170" t="s">
        <v>2312</v>
      </c>
      <c r="F1032" s="170"/>
      <c r="G1032" s="170" t="s">
        <v>185</v>
      </c>
      <c r="H1032" s="169" t="s">
        <v>3427</v>
      </c>
      <c r="I1032" s="171" t="s">
        <v>3627</v>
      </c>
      <c r="J1032" s="87"/>
      <c r="K1032" s="170"/>
      <c r="L1032" s="170"/>
      <c r="M1032" s="169" t="s">
        <v>186</v>
      </c>
      <c r="N1032" s="169" t="s">
        <v>3765</v>
      </c>
      <c r="O1032" s="170" t="s">
        <v>246</v>
      </c>
      <c r="P1032" s="170" t="s">
        <v>246</v>
      </c>
      <c r="Q1032" s="170"/>
      <c r="R1032" s="170"/>
      <c r="S1032" s="176">
        <v>43241</v>
      </c>
      <c r="T1032" s="170"/>
      <c r="U1032" s="170"/>
      <c r="V1032" s="169">
        <v>0</v>
      </c>
      <c r="W1032" s="172"/>
      <c r="X1032" s="169" t="s">
        <v>147</v>
      </c>
      <c r="Y1032" s="173"/>
      <c r="Z1032" s="172">
        <v>0</v>
      </c>
      <c r="AA1032" s="169" t="s">
        <v>39</v>
      </c>
      <c r="AB1032" s="174" t="s">
        <v>4517</v>
      </c>
    </row>
    <row r="1033" spans="1:28" ht="15.75" customHeight="1" x14ac:dyDescent="0.2">
      <c r="A1033" s="168"/>
      <c r="B1033" s="169" t="s">
        <v>515</v>
      </c>
      <c r="C1033" s="169" t="s">
        <v>1535</v>
      </c>
      <c r="D1033" s="170" t="s">
        <v>1758</v>
      </c>
      <c r="E1033" s="170" t="s">
        <v>2313</v>
      </c>
      <c r="F1033" s="170"/>
      <c r="G1033" s="170" t="s">
        <v>185</v>
      </c>
      <c r="H1033" s="169" t="s">
        <v>3428</v>
      </c>
      <c r="I1033" s="171" t="s">
        <v>3589</v>
      </c>
      <c r="J1033" s="87"/>
      <c r="K1033" s="170"/>
      <c r="L1033" s="170"/>
      <c r="M1033" s="169" t="s">
        <v>184</v>
      </c>
      <c r="N1033" s="169" t="s">
        <v>3801</v>
      </c>
      <c r="O1033" s="170" t="s">
        <v>246</v>
      </c>
      <c r="P1033" s="170" t="s">
        <v>246</v>
      </c>
      <c r="Q1033" s="170"/>
      <c r="R1033" s="170"/>
      <c r="S1033" s="176">
        <v>43241</v>
      </c>
      <c r="T1033" s="170"/>
      <c r="U1033" s="170"/>
      <c r="V1033" s="169">
        <v>0</v>
      </c>
      <c r="W1033" s="172"/>
      <c r="X1033" s="169" t="s">
        <v>147</v>
      </c>
      <c r="Y1033" s="173"/>
      <c r="Z1033" s="172">
        <v>0</v>
      </c>
      <c r="AA1033" s="169" t="s">
        <v>39</v>
      </c>
      <c r="AB1033" s="174" t="s">
        <v>4517</v>
      </c>
    </row>
    <row r="1034" spans="1:28" ht="15.75" customHeight="1" x14ac:dyDescent="0.2">
      <c r="A1034" s="168"/>
      <c r="B1034" s="169" t="s">
        <v>516</v>
      </c>
      <c r="C1034" s="169" t="s">
        <v>1536</v>
      </c>
      <c r="D1034" s="170" t="s">
        <v>1758</v>
      </c>
      <c r="E1034" s="170" t="s">
        <v>2314</v>
      </c>
      <c r="F1034" s="170"/>
      <c r="G1034" s="170" t="s">
        <v>185</v>
      </c>
      <c r="H1034" s="169" t="s">
        <v>3429</v>
      </c>
      <c r="I1034" s="171" t="s">
        <v>3620</v>
      </c>
      <c r="J1034" s="87"/>
      <c r="K1034" s="170"/>
      <c r="L1034" s="170"/>
      <c r="M1034" s="169" t="s">
        <v>184</v>
      </c>
      <c r="N1034" s="169" t="s">
        <v>4181</v>
      </c>
      <c r="O1034" s="170" t="s">
        <v>246</v>
      </c>
      <c r="P1034" s="170" t="s">
        <v>246</v>
      </c>
      <c r="Q1034" s="170"/>
      <c r="R1034" s="170"/>
      <c r="S1034" s="176">
        <v>43242</v>
      </c>
      <c r="T1034" s="170"/>
      <c r="U1034" s="170"/>
      <c r="V1034" s="169">
        <v>0</v>
      </c>
      <c r="W1034" s="172"/>
      <c r="X1034" s="169" t="s">
        <v>147</v>
      </c>
      <c r="Y1034" s="173"/>
      <c r="Z1034" s="172">
        <v>0</v>
      </c>
      <c r="AA1034" s="169" t="s">
        <v>39</v>
      </c>
      <c r="AB1034" s="174" t="s">
        <v>4517</v>
      </c>
    </row>
    <row r="1035" spans="1:28" ht="15.75" customHeight="1" x14ac:dyDescent="0.2">
      <c r="A1035" s="168"/>
      <c r="B1035" s="169" t="s">
        <v>246</v>
      </c>
      <c r="C1035" s="169" t="s">
        <v>1537</v>
      </c>
      <c r="D1035" s="170" t="s">
        <v>1758</v>
      </c>
      <c r="E1035" s="170" t="s">
        <v>2315</v>
      </c>
      <c r="F1035" s="170"/>
      <c r="G1035" s="170" t="s">
        <v>185</v>
      </c>
      <c r="H1035" s="169" t="s">
        <v>3430</v>
      </c>
      <c r="I1035" s="171" t="s">
        <v>3601</v>
      </c>
      <c r="J1035" s="87"/>
      <c r="K1035" s="170"/>
      <c r="L1035" s="170"/>
      <c r="M1035" s="169" t="s">
        <v>186</v>
      </c>
      <c r="N1035" s="169" t="s">
        <v>3765</v>
      </c>
      <c r="O1035" s="170" t="s">
        <v>246</v>
      </c>
      <c r="P1035" s="170" t="s">
        <v>246</v>
      </c>
      <c r="Q1035" s="170"/>
      <c r="R1035" s="170"/>
      <c r="S1035" s="176">
        <v>43243</v>
      </c>
      <c r="T1035" s="170"/>
      <c r="U1035" s="170"/>
      <c r="V1035" s="169">
        <v>0</v>
      </c>
      <c r="W1035" s="172"/>
      <c r="X1035" s="169" t="s">
        <v>147</v>
      </c>
      <c r="Y1035" s="173"/>
      <c r="Z1035" s="172">
        <v>0</v>
      </c>
      <c r="AA1035" s="169" t="s">
        <v>39</v>
      </c>
      <c r="AB1035" s="174" t="s">
        <v>4517</v>
      </c>
    </row>
    <row r="1036" spans="1:28" ht="15.75" customHeight="1" x14ac:dyDescent="0.2">
      <c r="A1036" s="168"/>
      <c r="B1036" s="169" t="s">
        <v>246</v>
      </c>
      <c r="C1036" s="169" t="s">
        <v>1538</v>
      </c>
      <c r="D1036" s="170" t="s">
        <v>1758</v>
      </c>
      <c r="E1036" s="170" t="s">
        <v>2316</v>
      </c>
      <c r="F1036" s="170"/>
      <c r="G1036" s="170" t="s">
        <v>185</v>
      </c>
      <c r="H1036" s="169" t="s">
        <v>3431</v>
      </c>
      <c r="I1036" s="171" t="s">
        <v>3585</v>
      </c>
      <c r="J1036" s="87"/>
      <c r="K1036" s="170"/>
      <c r="L1036" s="170"/>
      <c r="M1036" s="169" t="s">
        <v>188</v>
      </c>
      <c r="N1036" s="169" t="s">
        <v>4328</v>
      </c>
      <c r="O1036" s="170" t="s">
        <v>246</v>
      </c>
      <c r="P1036" s="170" t="s">
        <v>246</v>
      </c>
      <c r="Q1036" s="170"/>
      <c r="R1036" s="170"/>
      <c r="S1036" s="176">
        <v>43249</v>
      </c>
      <c r="T1036" s="170"/>
      <c r="U1036" s="170"/>
      <c r="V1036" s="169">
        <v>0</v>
      </c>
      <c r="W1036" s="172"/>
      <c r="X1036" s="169" t="s">
        <v>147</v>
      </c>
      <c r="Y1036" s="173"/>
      <c r="Z1036" s="172">
        <v>0</v>
      </c>
      <c r="AA1036" s="169" t="s">
        <v>39</v>
      </c>
      <c r="AB1036" s="174" t="s">
        <v>4517</v>
      </c>
    </row>
    <row r="1037" spans="1:28" ht="15.75" customHeight="1" x14ac:dyDescent="0.2">
      <c r="A1037" s="168"/>
      <c r="B1037" s="169" t="s">
        <v>517</v>
      </c>
      <c r="C1037" s="169" t="s">
        <v>1539</v>
      </c>
      <c r="D1037" s="170" t="s">
        <v>1758</v>
      </c>
      <c r="E1037" s="170" t="s">
        <v>2317</v>
      </c>
      <c r="F1037" s="170"/>
      <c r="G1037" s="170" t="s">
        <v>185</v>
      </c>
      <c r="H1037" s="169" t="s">
        <v>3432</v>
      </c>
      <c r="I1037" s="171" t="s">
        <v>3620</v>
      </c>
      <c r="J1037" s="87"/>
      <c r="K1037" s="170"/>
      <c r="L1037" s="170"/>
      <c r="M1037" s="169" t="s">
        <v>186</v>
      </c>
      <c r="N1037" s="169" t="s">
        <v>3994</v>
      </c>
      <c r="O1037" s="170" t="s">
        <v>37</v>
      </c>
      <c r="P1037" s="170" t="s">
        <v>4459</v>
      </c>
      <c r="Q1037" s="170"/>
      <c r="R1037" s="170"/>
      <c r="S1037" s="176">
        <v>43250</v>
      </c>
      <c r="T1037" s="170"/>
      <c r="U1037" s="170"/>
      <c r="V1037" s="169">
        <v>0</v>
      </c>
      <c r="W1037" s="172"/>
      <c r="X1037" s="169" t="s">
        <v>147</v>
      </c>
      <c r="Y1037" s="173">
        <v>0</v>
      </c>
      <c r="Z1037" s="172">
        <v>0</v>
      </c>
      <c r="AA1037" s="169" t="s">
        <v>39</v>
      </c>
      <c r="AB1037" s="174" t="s">
        <v>4517</v>
      </c>
    </row>
    <row r="1038" spans="1:28" ht="15.75" customHeight="1" x14ac:dyDescent="0.2">
      <c r="A1038" s="168"/>
      <c r="B1038" s="169" t="s">
        <v>246</v>
      </c>
      <c r="C1038" s="169" t="s">
        <v>1540</v>
      </c>
      <c r="D1038" s="170" t="s">
        <v>1758</v>
      </c>
      <c r="E1038" s="170" t="s">
        <v>2318</v>
      </c>
      <c r="F1038" s="170"/>
      <c r="G1038" s="170" t="s">
        <v>246</v>
      </c>
      <c r="H1038" s="169" t="s">
        <v>3433</v>
      </c>
      <c r="I1038" s="171" t="s">
        <v>3620</v>
      </c>
      <c r="J1038" s="87"/>
      <c r="K1038" s="170"/>
      <c r="L1038" s="170"/>
      <c r="M1038" s="169" t="s">
        <v>208</v>
      </c>
      <c r="N1038" s="169" t="s">
        <v>4329</v>
      </c>
      <c r="O1038" s="170" t="s">
        <v>246</v>
      </c>
      <c r="P1038" s="170" t="s">
        <v>246</v>
      </c>
      <c r="Q1038" s="170"/>
      <c r="R1038" s="170"/>
      <c r="S1038" s="176">
        <v>43250</v>
      </c>
      <c r="T1038" s="170"/>
      <c r="U1038" s="170"/>
      <c r="V1038" s="169">
        <v>0</v>
      </c>
      <c r="W1038" s="172"/>
      <c r="X1038" s="169" t="s">
        <v>147</v>
      </c>
      <c r="Y1038" s="173"/>
      <c r="Z1038" s="172">
        <v>0</v>
      </c>
      <c r="AA1038" s="169" t="s">
        <v>39</v>
      </c>
      <c r="AB1038" s="174" t="s">
        <v>4517</v>
      </c>
    </row>
    <row r="1039" spans="1:28" ht="15.75" customHeight="1" x14ac:dyDescent="0.2">
      <c r="A1039" s="168"/>
      <c r="B1039" s="169" t="s">
        <v>246</v>
      </c>
      <c r="C1039" s="169" t="s">
        <v>1541</v>
      </c>
      <c r="D1039" s="170" t="s">
        <v>1758</v>
      </c>
      <c r="E1039" s="170" t="s">
        <v>2309</v>
      </c>
      <c r="F1039" s="170"/>
      <c r="G1039" s="170" t="s">
        <v>185</v>
      </c>
      <c r="H1039" s="169" t="s">
        <v>3434</v>
      </c>
      <c r="I1039" s="171" t="s">
        <v>3587</v>
      </c>
      <c r="J1039" s="87"/>
      <c r="K1039" s="170"/>
      <c r="L1039" s="170"/>
      <c r="M1039" s="169" t="s">
        <v>179</v>
      </c>
      <c r="N1039" s="169" t="s">
        <v>4330</v>
      </c>
      <c r="O1039" s="170" t="s">
        <v>246</v>
      </c>
      <c r="P1039" s="170" t="s">
        <v>246</v>
      </c>
      <c r="Q1039" s="170"/>
      <c r="R1039" s="170"/>
      <c r="S1039" s="176">
        <v>43251</v>
      </c>
      <c r="T1039" s="170"/>
      <c r="U1039" s="170"/>
      <c r="V1039" s="169">
        <v>0</v>
      </c>
      <c r="W1039" s="172"/>
      <c r="X1039" s="169" t="s">
        <v>147</v>
      </c>
      <c r="Y1039" s="173"/>
      <c r="Z1039" s="172">
        <v>0</v>
      </c>
      <c r="AA1039" s="169" t="s">
        <v>39</v>
      </c>
      <c r="AB1039" s="174" t="s">
        <v>4517</v>
      </c>
    </row>
    <row r="1040" spans="1:28" ht="15.75" customHeight="1" x14ac:dyDescent="0.2">
      <c r="A1040" s="168"/>
      <c r="B1040" s="169" t="s">
        <v>246</v>
      </c>
      <c r="C1040" s="169" t="s">
        <v>1542</v>
      </c>
      <c r="D1040" s="170" t="s">
        <v>1758</v>
      </c>
      <c r="E1040" s="170" t="s">
        <v>2319</v>
      </c>
      <c r="F1040" s="170"/>
      <c r="G1040" s="170" t="s">
        <v>185</v>
      </c>
      <c r="H1040" s="169" t="s">
        <v>3435</v>
      </c>
      <c r="I1040" s="171" t="s">
        <v>3588</v>
      </c>
      <c r="J1040" s="87"/>
      <c r="K1040" s="170"/>
      <c r="L1040" s="170"/>
      <c r="M1040" s="169" t="s">
        <v>32</v>
      </c>
      <c r="N1040" s="169" t="s">
        <v>4331</v>
      </c>
      <c r="O1040" s="170" t="s">
        <v>246</v>
      </c>
      <c r="P1040" s="170" t="s">
        <v>246</v>
      </c>
      <c r="Q1040" s="170"/>
      <c r="R1040" s="170"/>
      <c r="S1040" s="176">
        <v>43257</v>
      </c>
      <c r="T1040" s="170"/>
      <c r="U1040" s="170"/>
      <c r="V1040" s="169">
        <v>0</v>
      </c>
      <c r="W1040" s="172"/>
      <c r="X1040" s="169" t="s">
        <v>147</v>
      </c>
      <c r="Y1040" s="173"/>
      <c r="Z1040" s="172">
        <v>0</v>
      </c>
      <c r="AA1040" s="169" t="s">
        <v>39</v>
      </c>
      <c r="AB1040" s="174" t="s">
        <v>4517</v>
      </c>
    </row>
    <row r="1041" spans="1:28" ht="15.75" customHeight="1" x14ac:dyDescent="0.2">
      <c r="A1041" s="168"/>
      <c r="B1041" s="169" t="s">
        <v>246</v>
      </c>
      <c r="C1041" s="169" t="s">
        <v>1543</v>
      </c>
      <c r="D1041" s="170" t="s">
        <v>1758</v>
      </c>
      <c r="E1041" s="170" t="s">
        <v>2320</v>
      </c>
      <c r="F1041" s="170"/>
      <c r="G1041" s="170" t="s">
        <v>185</v>
      </c>
      <c r="H1041" s="169" t="s">
        <v>3436</v>
      </c>
      <c r="I1041" s="171" t="s">
        <v>3588</v>
      </c>
      <c r="J1041" s="87"/>
      <c r="K1041" s="170"/>
      <c r="L1041" s="170"/>
      <c r="M1041" s="169" t="s">
        <v>186</v>
      </c>
      <c r="N1041" s="169" t="s">
        <v>3972</v>
      </c>
      <c r="O1041" s="170" t="s">
        <v>246</v>
      </c>
      <c r="P1041" s="170" t="s">
        <v>246</v>
      </c>
      <c r="Q1041" s="170"/>
      <c r="R1041" s="170"/>
      <c r="S1041" s="176">
        <v>43259</v>
      </c>
      <c r="T1041" s="170"/>
      <c r="U1041" s="170"/>
      <c r="V1041" s="169">
        <v>0</v>
      </c>
      <c r="W1041" s="172"/>
      <c r="X1041" s="169" t="s">
        <v>147</v>
      </c>
      <c r="Y1041" s="173"/>
      <c r="Z1041" s="172">
        <v>0</v>
      </c>
      <c r="AA1041" s="169" t="s">
        <v>39</v>
      </c>
      <c r="AB1041" s="174" t="s">
        <v>4517</v>
      </c>
    </row>
    <row r="1042" spans="1:28" ht="15.75" customHeight="1" x14ac:dyDescent="0.2">
      <c r="A1042" s="168"/>
      <c r="B1042" s="169" t="s">
        <v>246</v>
      </c>
      <c r="C1042" s="169" t="s">
        <v>1544</v>
      </c>
      <c r="D1042" s="170" t="s">
        <v>1758</v>
      </c>
      <c r="E1042" s="170" t="s">
        <v>2321</v>
      </c>
      <c r="F1042" s="170"/>
      <c r="G1042" s="170" t="s">
        <v>185</v>
      </c>
      <c r="H1042" s="169" t="s">
        <v>3437</v>
      </c>
      <c r="I1042" s="171" t="s">
        <v>3581</v>
      </c>
      <c r="J1042" s="87"/>
      <c r="K1042" s="170"/>
      <c r="L1042" s="170"/>
      <c r="M1042" s="169" t="s">
        <v>188</v>
      </c>
      <c r="N1042" s="169" t="s">
        <v>4328</v>
      </c>
      <c r="O1042" s="170" t="s">
        <v>246</v>
      </c>
      <c r="P1042" s="170" t="s">
        <v>246</v>
      </c>
      <c r="Q1042" s="170"/>
      <c r="R1042" s="170"/>
      <c r="S1042" s="176">
        <v>43262</v>
      </c>
      <c r="T1042" s="170"/>
      <c r="U1042" s="170"/>
      <c r="V1042" s="169">
        <v>0</v>
      </c>
      <c r="W1042" s="172"/>
      <c r="X1042" s="169" t="s">
        <v>147</v>
      </c>
      <c r="Y1042" s="173"/>
      <c r="Z1042" s="172">
        <v>0</v>
      </c>
      <c r="AA1042" s="169" t="s">
        <v>39</v>
      </c>
      <c r="AB1042" s="174" t="s">
        <v>4517</v>
      </c>
    </row>
    <row r="1043" spans="1:28" ht="15.75" customHeight="1" x14ac:dyDescent="0.2">
      <c r="A1043" s="168"/>
      <c r="B1043" s="169" t="s">
        <v>246</v>
      </c>
      <c r="C1043" s="169" t="s">
        <v>1545</v>
      </c>
      <c r="D1043" s="170" t="s">
        <v>1758</v>
      </c>
      <c r="E1043" s="170" t="s">
        <v>2314</v>
      </c>
      <c r="F1043" s="170"/>
      <c r="G1043" s="170" t="s">
        <v>185</v>
      </c>
      <c r="H1043" s="169" t="s">
        <v>3438</v>
      </c>
      <c r="I1043" s="171" t="s">
        <v>3588</v>
      </c>
      <c r="J1043" s="87"/>
      <c r="K1043" s="170"/>
      <c r="L1043" s="170"/>
      <c r="M1043" s="169" t="s">
        <v>190</v>
      </c>
      <c r="N1043" s="169" t="s">
        <v>4332</v>
      </c>
      <c r="O1043" s="170" t="s">
        <v>246</v>
      </c>
      <c r="P1043" s="170" t="s">
        <v>246</v>
      </c>
      <c r="Q1043" s="170"/>
      <c r="R1043" s="170"/>
      <c r="S1043" s="176">
        <v>43263</v>
      </c>
      <c r="T1043" s="170"/>
      <c r="U1043" s="170"/>
      <c r="V1043" s="169">
        <v>0</v>
      </c>
      <c r="W1043" s="172"/>
      <c r="X1043" s="169" t="s">
        <v>147</v>
      </c>
      <c r="Y1043" s="173"/>
      <c r="Z1043" s="172">
        <v>0</v>
      </c>
      <c r="AA1043" s="169" t="s">
        <v>39</v>
      </c>
      <c r="AB1043" s="174" t="s">
        <v>4517</v>
      </c>
    </row>
    <row r="1044" spans="1:28" ht="15.75" customHeight="1" x14ac:dyDescent="0.2">
      <c r="A1044" s="168"/>
      <c r="B1044" s="169" t="s">
        <v>518</v>
      </c>
      <c r="C1044" s="169" t="s">
        <v>1546</v>
      </c>
      <c r="D1044" s="170" t="s">
        <v>1758</v>
      </c>
      <c r="E1044" s="170" t="s">
        <v>2322</v>
      </c>
      <c r="F1044" s="170"/>
      <c r="G1044" s="170" t="s">
        <v>185</v>
      </c>
      <c r="H1044" s="169" t="s">
        <v>3439</v>
      </c>
      <c r="I1044" s="171" t="s">
        <v>3589</v>
      </c>
      <c r="J1044" s="87"/>
      <c r="K1044" s="170"/>
      <c r="L1044" s="170"/>
      <c r="M1044" s="169" t="s">
        <v>184</v>
      </c>
      <c r="N1044" s="169" t="s">
        <v>4333</v>
      </c>
      <c r="O1044" s="170" t="s">
        <v>246</v>
      </c>
      <c r="P1044" s="170" t="s">
        <v>246</v>
      </c>
      <c r="Q1044" s="170"/>
      <c r="R1044" s="170"/>
      <c r="S1044" s="176">
        <v>43264</v>
      </c>
      <c r="T1044" s="170"/>
      <c r="U1044" s="170"/>
      <c r="V1044" s="169">
        <v>0</v>
      </c>
      <c r="W1044" s="172"/>
      <c r="X1044" s="169" t="s">
        <v>147</v>
      </c>
      <c r="Y1044" s="173"/>
      <c r="Z1044" s="172">
        <v>0</v>
      </c>
      <c r="AA1044" s="169" t="s">
        <v>39</v>
      </c>
      <c r="AB1044" s="174" t="s">
        <v>4517</v>
      </c>
    </row>
    <row r="1045" spans="1:28" ht="15.75" customHeight="1" x14ac:dyDescent="0.2">
      <c r="A1045" s="168"/>
      <c r="B1045" s="169" t="s">
        <v>246</v>
      </c>
      <c r="C1045" s="169" t="s">
        <v>1547</v>
      </c>
      <c r="D1045" s="170" t="s">
        <v>1758</v>
      </c>
      <c r="E1045" s="170" t="s">
        <v>2323</v>
      </c>
      <c r="F1045" s="170"/>
      <c r="G1045" s="170" t="s">
        <v>185</v>
      </c>
      <c r="H1045" s="169" t="s">
        <v>3440</v>
      </c>
      <c r="I1045" s="171" t="s">
        <v>3587</v>
      </c>
      <c r="J1045" s="87"/>
      <c r="K1045" s="170"/>
      <c r="L1045" s="170"/>
      <c r="M1045" s="169" t="s">
        <v>188</v>
      </c>
      <c r="N1045" s="169" t="s">
        <v>4334</v>
      </c>
      <c r="O1045" s="170" t="s">
        <v>246</v>
      </c>
      <c r="P1045" s="170" t="s">
        <v>246</v>
      </c>
      <c r="Q1045" s="170"/>
      <c r="R1045" s="170"/>
      <c r="S1045" s="176">
        <v>43266</v>
      </c>
      <c r="T1045" s="170"/>
      <c r="U1045" s="170"/>
      <c r="V1045" s="169">
        <v>0</v>
      </c>
      <c r="W1045" s="172"/>
      <c r="X1045" s="169" t="s">
        <v>147</v>
      </c>
      <c r="Y1045" s="173"/>
      <c r="Z1045" s="172">
        <v>0</v>
      </c>
      <c r="AA1045" s="169" t="s">
        <v>39</v>
      </c>
      <c r="AB1045" s="174" t="s">
        <v>4517</v>
      </c>
    </row>
    <row r="1046" spans="1:28" ht="15.75" customHeight="1" x14ac:dyDescent="0.2">
      <c r="A1046" s="168"/>
      <c r="B1046" s="169" t="s">
        <v>519</v>
      </c>
      <c r="C1046" s="169" t="s">
        <v>1548</v>
      </c>
      <c r="D1046" s="170" t="s">
        <v>1758</v>
      </c>
      <c r="E1046" s="170" t="s">
        <v>2324</v>
      </c>
      <c r="F1046" s="170"/>
      <c r="G1046" s="170" t="s">
        <v>185</v>
      </c>
      <c r="H1046" s="169" t="s">
        <v>3441</v>
      </c>
      <c r="I1046" s="171" t="s">
        <v>3588</v>
      </c>
      <c r="J1046" s="87"/>
      <c r="K1046" s="170"/>
      <c r="L1046" s="170"/>
      <c r="M1046" s="169" t="s">
        <v>190</v>
      </c>
      <c r="N1046" s="169" t="s">
        <v>4335</v>
      </c>
      <c r="O1046" s="170" t="s">
        <v>37</v>
      </c>
      <c r="P1046" s="170" t="s">
        <v>4499</v>
      </c>
      <c r="Q1046" s="170"/>
      <c r="R1046" s="170"/>
      <c r="S1046" s="176">
        <v>43267</v>
      </c>
      <c r="T1046" s="170"/>
      <c r="U1046" s="170"/>
      <c r="V1046" s="169">
        <v>0</v>
      </c>
      <c r="W1046" s="172"/>
      <c r="X1046" s="169" t="s">
        <v>147</v>
      </c>
      <c r="Y1046" s="173">
        <v>0</v>
      </c>
      <c r="Z1046" s="172">
        <v>0</v>
      </c>
      <c r="AA1046" s="169" t="s">
        <v>39</v>
      </c>
      <c r="AB1046" s="174" t="s">
        <v>4517</v>
      </c>
    </row>
    <row r="1047" spans="1:28" ht="15.75" customHeight="1" x14ac:dyDescent="0.2">
      <c r="A1047" s="168"/>
      <c r="B1047" s="169" t="s">
        <v>246</v>
      </c>
      <c r="C1047" s="169" t="s">
        <v>1549</v>
      </c>
      <c r="D1047" s="170" t="s">
        <v>1758</v>
      </c>
      <c r="E1047" s="170" t="s">
        <v>2325</v>
      </c>
      <c r="F1047" s="170"/>
      <c r="G1047" s="170" t="s">
        <v>185</v>
      </c>
      <c r="H1047" s="169" t="s">
        <v>3442</v>
      </c>
      <c r="I1047" s="171" t="s">
        <v>3589</v>
      </c>
      <c r="J1047" s="87"/>
      <c r="K1047" s="170"/>
      <c r="L1047" s="170"/>
      <c r="M1047" s="169" t="s">
        <v>32</v>
      </c>
      <c r="N1047" s="169" t="s">
        <v>3959</v>
      </c>
      <c r="O1047" s="170" t="s">
        <v>246</v>
      </c>
      <c r="P1047" s="170" t="s">
        <v>246</v>
      </c>
      <c r="Q1047" s="170"/>
      <c r="R1047" s="170"/>
      <c r="S1047" s="176">
        <v>43276</v>
      </c>
      <c r="T1047" s="170"/>
      <c r="U1047" s="170"/>
      <c r="V1047" s="169">
        <v>0</v>
      </c>
      <c r="W1047" s="172"/>
      <c r="X1047" s="169" t="s">
        <v>147</v>
      </c>
      <c r="Y1047" s="173"/>
      <c r="Z1047" s="172">
        <v>0</v>
      </c>
      <c r="AA1047" s="169" t="s">
        <v>39</v>
      </c>
      <c r="AB1047" s="174" t="s">
        <v>4517</v>
      </c>
    </row>
    <row r="1048" spans="1:28" ht="15.75" customHeight="1" x14ac:dyDescent="0.2">
      <c r="A1048" s="168"/>
      <c r="B1048" s="169" t="s">
        <v>246</v>
      </c>
      <c r="C1048" s="169" t="s">
        <v>1550</v>
      </c>
      <c r="D1048" s="170" t="s">
        <v>1758</v>
      </c>
      <c r="E1048" s="170" t="s">
        <v>2309</v>
      </c>
      <c r="F1048" s="170"/>
      <c r="G1048" s="170" t="s">
        <v>185</v>
      </c>
      <c r="H1048" s="169" t="s">
        <v>3443</v>
      </c>
      <c r="I1048" s="171" t="s">
        <v>3588</v>
      </c>
      <c r="J1048" s="87"/>
      <c r="K1048" s="170"/>
      <c r="L1048" s="170"/>
      <c r="M1048" s="169" t="s">
        <v>3641</v>
      </c>
      <c r="N1048" s="169" t="s">
        <v>4324</v>
      </c>
      <c r="O1048" s="170" t="s">
        <v>246</v>
      </c>
      <c r="P1048" s="170" t="s">
        <v>246</v>
      </c>
      <c r="Q1048" s="170"/>
      <c r="R1048" s="170"/>
      <c r="S1048" s="176">
        <v>43277</v>
      </c>
      <c r="T1048" s="170"/>
      <c r="U1048" s="170"/>
      <c r="V1048" s="169">
        <v>0</v>
      </c>
      <c r="W1048" s="172"/>
      <c r="X1048" s="169" t="s">
        <v>147</v>
      </c>
      <c r="Y1048" s="173"/>
      <c r="Z1048" s="172">
        <v>0</v>
      </c>
      <c r="AA1048" s="169" t="s">
        <v>39</v>
      </c>
      <c r="AB1048" s="174" t="s">
        <v>4517</v>
      </c>
    </row>
    <row r="1049" spans="1:28" ht="15.75" customHeight="1" x14ac:dyDescent="0.2">
      <c r="A1049" s="168"/>
      <c r="B1049" s="169" t="s">
        <v>246</v>
      </c>
      <c r="C1049" s="169" t="s">
        <v>1551</v>
      </c>
      <c r="D1049" s="170" t="s">
        <v>1758</v>
      </c>
      <c r="E1049" s="170" t="s">
        <v>2312</v>
      </c>
      <c r="F1049" s="170"/>
      <c r="G1049" s="170" t="s">
        <v>185</v>
      </c>
      <c r="H1049" s="169" t="s">
        <v>3444</v>
      </c>
      <c r="I1049" s="171" t="s">
        <v>3590</v>
      </c>
      <c r="J1049" s="87"/>
      <c r="K1049" s="170"/>
      <c r="L1049" s="170"/>
      <c r="M1049" s="169" t="s">
        <v>186</v>
      </c>
      <c r="N1049" s="169" t="s">
        <v>4304</v>
      </c>
      <c r="O1049" s="170" t="s">
        <v>246</v>
      </c>
      <c r="P1049" s="170" t="s">
        <v>246</v>
      </c>
      <c r="Q1049" s="170"/>
      <c r="R1049" s="170"/>
      <c r="S1049" s="176">
        <v>43278</v>
      </c>
      <c r="T1049" s="170"/>
      <c r="U1049" s="170"/>
      <c r="V1049" s="169">
        <v>0</v>
      </c>
      <c r="W1049" s="172"/>
      <c r="X1049" s="169" t="s">
        <v>147</v>
      </c>
      <c r="Y1049" s="173"/>
      <c r="Z1049" s="172">
        <v>0</v>
      </c>
      <c r="AA1049" s="169" t="s">
        <v>39</v>
      </c>
      <c r="AB1049" s="174" t="s">
        <v>4517</v>
      </c>
    </row>
    <row r="1050" spans="1:28" ht="15.75" customHeight="1" x14ac:dyDescent="0.2">
      <c r="A1050" s="168"/>
      <c r="B1050" s="169" t="s">
        <v>246</v>
      </c>
      <c r="C1050" s="169" t="s">
        <v>1552</v>
      </c>
      <c r="D1050" s="170" t="s">
        <v>1758</v>
      </c>
      <c r="E1050" s="170" t="s">
        <v>2326</v>
      </c>
      <c r="F1050" s="170"/>
      <c r="G1050" s="170" t="s">
        <v>185</v>
      </c>
      <c r="H1050" s="169" t="s">
        <v>3445</v>
      </c>
      <c r="I1050" s="171" t="s">
        <v>3587</v>
      </c>
      <c r="J1050" s="87"/>
      <c r="K1050" s="170"/>
      <c r="L1050" s="170"/>
      <c r="M1050" s="169" t="s">
        <v>188</v>
      </c>
      <c r="N1050" s="169" t="s">
        <v>3658</v>
      </c>
      <c r="O1050" s="170" t="s">
        <v>246</v>
      </c>
      <c r="P1050" s="170" t="s">
        <v>246</v>
      </c>
      <c r="Q1050" s="170"/>
      <c r="R1050" s="170"/>
      <c r="S1050" s="176">
        <v>43279</v>
      </c>
      <c r="T1050" s="170"/>
      <c r="U1050" s="170"/>
      <c r="V1050" s="169">
        <v>0</v>
      </c>
      <c r="W1050" s="172"/>
      <c r="X1050" s="169" t="s">
        <v>147</v>
      </c>
      <c r="Y1050" s="173"/>
      <c r="Z1050" s="172">
        <v>0</v>
      </c>
      <c r="AA1050" s="169" t="s">
        <v>39</v>
      </c>
      <c r="AB1050" s="174" t="s">
        <v>4517</v>
      </c>
    </row>
    <row r="1051" spans="1:28" ht="15.75" customHeight="1" x14ac:dyDescent="0.2">
      <c r="A1051" s="168"/>
      <c r="B1051" s="169" t="s">
        <v>520</v>
      </c>
      <c r="C1051" s="169" t="s">
        <v>1553</v>
      </c>
      <c r="D1051" s="170" t="s">
        <v>1758</v>
      </c>
      <c r="E1051" s="170" t="s">
        <v>2327</v>
      </c>
      <c r="F1051" s="170"/>
      <c r="G1051" s="170" t="s">
        <v>185</v>
      </c>
      <c r="H1051" s="169" t="s">
        <v>3446</v>
      </c>
      <c r="I1051" s="171" t="s">
        <v>3588</v>
      </c>
      <c r="J1051" s="87"/>
      <c r="K1051" s="170"/>
      <c r="L1051" s="170"/>
      <c r="M1051" s="169" t="s">
        <v>184</v>
      </c>
      <c r="N1051" s="169" t="s">
        <v>4336</v>
      </c>
      <c r="O1051" s="170" t="s">
        <v>33</v>
      </c>
      <c r="P1051" s="170" t="s">
        <v>4500</v>
      </c>
      <c r="Q1051" s="170"/>
      <c r="R1051" s="170"/>
      <c r="S1051" s="176">
        <v>43280</v>
      </c>
      <c r="T1051" s="170"/>
      <c r="U1051" s="170"/>
      <c r="V1051" s="169">
        <v>0</v>
      </c>
      <c r="W1051" s="172"/>
      <c r="X1051" s="169" t="s">
        <v>147</v>
      </c>
      <c r="Y1051" s="173"/>
      <c r="Z1051" s="172">
        <v>0</v>
      </c>
      <c r="AA1051" s="169" t="s">
        <v>39</v>
      </c>
      <c r="AB1051" s="174" t="s">
        <v>4517</v>
      </c>
    </row>
    <row r="1052" spans="1:28" ht="15.75" customHeight="1" x14ac:dyDescent="0.2">
      <c r="A1052" s="168"/>
      <c r="B1052" s="169" t="s">
        <v>246</v>
      </c>
      <c r="C1052" s="169" t="s">
        <v>1554</v>
      </c>
      <c r="D1052" s="170" t="s">
        <v>1758</v>
      </c>
      <c r="E1052" s="170" t="s">
        <v>2306</v>
      </c>
      <c r="F1052" s="170"/>
      <c r="G1052" s="170" t="s">
        <v>185</v>
      </c>
      <c r="H1052" s="169" t="s">
        <v>3447</v>
      </c>
      <c r="I1052" s="171" t="s">
        <v>3589</v>
      </c>
      <c r="J1052" s="87"/>
      <c r="K1052" s="170"/>
      <c r="L1052" s="170"/>
      <c r="M1052" s="169" t="s">
        <v>32</v>
      </c>
      <c r="N1052" s="169" t="s">
        <v>4337</v>
      </c>
      <c r="O1052" s="170" t="s">
        <v>246</v>
      </c>
      <c r="P1052" s="170" t="s">
        <v>246</v>
      </c>
      <c r="Q1052" s="170"/>
      <c r="R1052" s="170"/>
      <c r="S1052" s="176">
        <v>43283</v>
      </c>
      <c r="T1052" s="170"/>
      <c r="U1052" s="170"/>
      <c r="V1052" s="169">
        <v>0</v>
      </c>
      <c r="W1052" s="172"/>
      <c r="X1052" s="169" t="s">
        <v>147</v>
      </c>
      <c r="Y1052" s="173"/>
      <c r="Z1052" s="172">
        <v>0</v>
      </c>
      <c r="AA1052" s="169" t="s">
        <v>39</v>
      </c>
      <c r="AB1052" s="174" t="s">
        <v>4517</v>
      </c>
    </row>
    <row r="1053" spans="1:28" ht="15.75" customHeight="1" x14ac:dyDescent="0.2">
      <c r="A1053" s="168"/>
      <c r="B1053" s="169" t="s">
        <v>246</v>
      </c>
      <c r="C1053" s="169" t="s">
        <v>1555</v>
      </c>
      <c r="D1053" s="170" t="s">
        <v>1758</v>
      </c>
      <c r="E1053" s="170" t="s">
        <v>2328</v>
      </c>
      <c r="F1053" s="170"/>
      <c r="G1053" s="170" t="s">
        <v>185</v>
      </c>
      <c r="H1053" s="169" t="s">
        <v>3448</v>
      </c>
      <c r="I1053" s="171" t="s">
        <v>3589</v>
      </c>
      <c r="J1053" s="87"/>
      <c r="K1053" s="170"/>
      <c r="L1053" s="170"/>
      <c r="M1053" s="169" t="s">
        <v>188</v>
      </c>
      <c r="N1053" s="169" t="s">
        <v>4338</v>
      </c>
      <c r="O1053" s="170" t="s">
        <v>246</v>
      </c>
      <c r="P1053" s="170" t="s">
        <v>246</v>
      </c>
      <c r="Q1053" s="170"/>
      <c r="R1053" s="170"/>
      <c r="S1053" s="176">
        <v>43284</v>
      </c>
      <c r="T1053" s="170"/>
      <c r="U1053" s="170"/>
      <c r="V1053" s="169">
        <v>0</v>
      </c>
      <c r="W1053" s="172"/>
      <c r="X1053" s="169" t="s">
        <v>147</v>
      </c>
      <c r="Y1053" s="173"/>
      <c r="Z1053" s="172">
        <v>0</v>
      </c>
      <c r="AA1053" s="169" t="s">
        <v>39</v>
      </c>
      <c r="AB1053" s="174" t="s">
        <v>4517</v>
      </c>
    </row>
    <row r="1054" spans="1:28" ht="15.75" customHeight="1" x14ac:dyDescent="0.2">
      <c r="A1054" s="168"/>
      <c r="B1054" s="169" t="s">
        <v>246</v>
      </c>
      <c r="C1054" s="169" t="s">
        <v>1556</v>
      </c>
      <c r="D1054" s="170" t="s">
        <v>1758</v>
      </c>
      <c r="E1054" s="170" t="s">
        <v>2326</v>
      </c>
      <c r="F1054" s="170"/>
      <c r="G1054" s="170" t="s">
        <v>185</v>
      </c>
      <c r="H1054" s="169" t="s">
        <v>3449</v>
      </c>
      <c r="I1054" s="171" t="s">
        <v>3602</v>
      </c>
      <c r="J1054" s="87"/>
      <c r="K1054" s="170"/>
      <c r="L1054" s="170"/>
      <c r="M1054" s="169" t="s">
        <v>188</v>
      </c>
      <c r="N1054" s="169" t="s">
        <v>4339</v>
      </c>
      <c r="O1054" s="170" t="s">
        <v>246</v>
      </c>
      <c r="P1054" s="170" t="s">
        <v>246</v>
      </c>
      <c r="Q1054" s="170"/>
      <c r="R1054" s="170"/>
      <c r="S1054" s="176">
        <v>43286</v>
      </c>
      <c r="T1054" s="170"/>
      <c r="U1054" s="170"/>
      <c r="V1054" s="169">
        <v>0</v>
      </c>
      <c r="W1054" s="172"/>
      <c r="X1054" s="169" t="s">
        <v>147</v>
      </c>
      <c r="Y1054" s="173"/>
      <c r="Z1054" s="172">
        <v>0</v>
      </c>
      <c r="AA1054" s="169" t="s">
        <v>39</v>
      </c>
      <c r="AB1054" s="174" t="s">
        <v>4517</v>
      </c>
    </row>
    <row r="1055" spans="1:28" ht="15.75" customHeight="1" x14ac:dyDescent="0.2">
      <c r="A1055" s="168"/>
      <c r="B1055" s="169" t="s">
        <v>246</v>
      </c>
      <c r="C1055" s="169" t="s">
        <v>1557</v>
      </c>
      <c r="D1055" s="170" t="s">
        <v>1758</v>
      </c>
      <c r="E1055" s="170" t="s">
        <v>2329</v>
      </c>
      <c r="F1055" s="170"/>
      <c r="G1055" s="170" t="s">
        <v>185</v>
      </c>
      <c r="H1055" s="169" t="s">
        <v>3450</v>
      </c>
      <c r="I1055" s="171" t="s">
        <v>3589</v>
      </c>
      <c r="J1055" s="87"/>
      <c r="K1055" s="170"/>
      <c r="L1055" s="170"/>
      <c r="M1055" s="169" t="s">
        <v>188</v>
      </c>
      <c r="N1055" s="169" t="s">
        <v>4340</v>
      </c>
      <c r="O1055" s="170" t="s">
        <v>246</v>
      </c>
      <c r="P1055" s="170" t="s">
        <v>246</v>
      </c>
      <c r="Q1055" s="170"/>
      <c r="R1055" s="170"/>
      <c r="S1055" s="176">
        <v>43286</v>
      </c>
      <c r="T1055" s="170"/>
      <c r="U1055" s="170"/>
      <c r="V1055" s="169">
        <v>0</v>
      </c>
      <c r="W1055" s="172"/>
      <c r="X1055" s="169" t="s">
        <v>147</v>
      </c>
      <c r="Y1055" s="173"/>
      <c r="Z1055" s="172">
        <v>0</v>
      </c>
      <c r="AA1055" s="169" t="s">
        <v>39</v>
      </c>
      <c r="AB1055" s="174" t="s">
        <v>4517</v>
      </c>
    </row>
    <row r="1056" spans="1:28" ht="15.75" customHeight="1" x14ac:dyDescent="0.2">
      <c r="A1056" s="168"/>
      <c r="B1056" s="169" t="s">
        <v>246</v>
      </c>
      <c r="C1056" s="169" t="s">
        <v>1558</v>
      </c>
      <c r="D1056" s="170" t="s">
        <v>1758</v>
      </c>
      <c r="E1056" s="170" t="s">
        <v>2330</v>
      </c>
      <c r="F1056" s="170"/>
      <c r="G1056" s="170" t="s">
        <v>185</v>
      </c>
      <c r="H1056" s="169" t="s">
        <v>3451</v>
      </c>
      <c r="I1056" s="171" t="s">
        <v>3628</v>
      </c>
      <c r="J1056" s="87"/>
      <c r="K1056" s="170"/>
      <c r="L1056" s="170"/>
      <c r="M1056" s="169" t="s">
        <v>3646</v>
      </c>
      <c r="N1056" s="169" t="s">
        <v>4341</v>
      </c>
      <c r="O1056" s="170" t="s">
        <v>246</v>
      </c>
      <c r="P1056" s="170" t="s">
        <v>246</v>
      </c>
      <c r="Q1056" s="170"/>
      <c r="R1056" s="170"/>
      <c r="S1056" s="176">
        <v>43287</v>
      </c>
      <c r="T1056" s="170"/>
      <c r="U1056" s="170"/>
      <c r="V1056" s="169">
        <v>0</v>
      </c>
      <c r="W1056" s="172"/>
      <c r="X1056" s="169" t="s">
        <v>147</v>
      </c>
      <c r="Y1056" s="173"/>
      <c r="Z1056" s="172">
        <v>0</v>
      </c>
      <c r="AA1056" s="169" t="s">
        <v>39</v>
      </c>
      <c r="AB1056" s="174" t="s">
        <v>4517</v>
      </c>
    </row>
    <row r="1057" spans="1:28" ht="15.75" customHeight="1" x14ac:dyDescent="0.2">
      <c r="A1057" s="168"/>
      <c r="B1057" s="169" t="s">
        <v>246</v>
      </c>
      <c r="C1057" s="169" t="s">
        <v>1559</v>
      </c>
      <c r="D1057" s="170" t="s">
        <v>1758</v>
      </c>
      <c r="E1057" s="170" t="s">
        <v>2331</v>
      </c>
      <c r="F1057" s="170"/>
      <c r="G1057" s="170" t="s">
        <v>185</v>
      </c>
      <c r="H1057" s="169" t="s">
        <v>3452</v>
      </c>
      <c r="I1057" s="171" t="s">
        <v>3589</v>
      </c>
      <c r="J1057" s="87"/>
      <c r="K1057" s="170"/>
      <c r="L1057" s="170"/>
      <c r="M1057" s="169" t="s">
        <v>188</v>
      </c>
      <c r="N1057" s="169" t="s">
        <v>4342</v>
      </c>
      <c r="O1057" s="170" t="s">
        <v>246</v>
      </c>
      <c r="P1057" s="170" t="s">
        <v>246</v>
      </c>
      <c r="Q1057" s="170"/>
      <c r="R1057" s="170"/>
      <c r="S1057" s="176">
        <v>43288</v>
      </c>
      <c r="T1057" s="170"/>
      <c r="U1057" s="170"/>
      <c r="V1057" s="169">
        <v>0</v>
      </c>
      <c r="W1057" s="172"/>
      <c r="X1057" s="169" t="s">
        <v>147</v>
      </c>
      <c r="Y1057" s="173"/>
      <c r="Z1057" s="172">
        <v>0</v>
      </c>
      <c r="AA1057" s="169" t="s">
        <v>39</v>
      </c>
      <c r="AB1057" s="174" t="s">
        <v>4517</v>
      </c>
    </row>
    <row r="1058" spans="1:28" ht="15.75" customHeight="1" x14ac:dyDescent="0.2">
      <c r="A1058" s="168"/>
      <c r="B1058" s="169" t="s">
        <v>246</v>
      </c>
      <c r="C1058" s="169" t="s">
        <v>1560</v>
      </c>
      <c r="D1058" s="170" t="s">
        <v>1758</v>
      </c>
      <c r="E1058" s="170" t="s">
        <v>2332</v>
      </c>
      <c r="F1058" s="170"/>
      <c r="G1058" s="170" t="s">
        <v>185</v>
      </c>
      <c r="H1058" s="169" t="s">
        <v>3453</v>
      </c>
      <c r="I1058" s="171" t="s">
        <v>3589</v>
      </c>
      <c r="J1058" s="87"/>
      <c r="K1058" s="170"/>
      <c r="L1058" s="170"/>
      <c r="M1058" s="169" t="s">
        <v>188</v>
      </c>
      <c r="N1058" s="169" t="s">
        <v>4135</v>
      </c>
      <c r="O1058" s="170" t="s">
        <v>246</v>
      </c>
      <c r="P1058" s="170" t="s">
        <v>246</v>
      </c>
      <c r="Q1058" s="170"/>
      <c r="R1058" s="170"/>
      <c r="S1058" s="176">
        <v>43291</v>
      </c>
      <c r="T1058" s="170"/>
      <c r="U1058" s="170"/>
      <c r="V1058" s="169">
        <v>0</v>
      </c>
      <c r="W1058" s="172"/>
      <c r="X1058" s="169" t="s">
        <v>147</v>
      </c>
      <c r="Y1058" s="173"/>
      <c r="Z1058" s="172">
        <v>0</v>
      </c>
      <c r="AA1058" s="169" t="s">
        <v>39</v>
      </c>
      <c r="AB1058" s="174" t="s">
        <v>4517</v>
      </c>
    </row>
    <row r="1059" spans="1:28" ht="15.75" customHeight="1" x14ac:dyDescent="0.2">
      <c r="A1059" s="168"/>
      <c r="B1059" s="169" t="s">
        <v>246</v>
      </c>
      <c r="C1059" s="169" t="s">
        <v>1561</v>
      </c>
      <c r="D1059" s="170" t="s">
        <v>1758</v>
      </c>
      <c r="E1059" s="170" t="s">
        <v>2333</v>
      </c>
      <c r="F1059" s="170"/>
      <c r="G1059" s="170" t="s">
        <v>185</v>
      </c>
      <c r="H1059" s="169" t="s">
        <v>3454</v>
      </c>
      <c r="I1059" s="171" t="s">
        <v>3588</v>
      </c>
      <c r="J1059" s="87"/>
      <c r="K1059" s="170"/>
      <c r="L1059" s="170"/>
      <c r="M1059" s="169" t="s">
        <v>188</v>
      </c>
      <c r="N1059" s="169" t="s">
        <v>3845</v>
      </c>
      <c r="O1059" s="170" t="s">
        <v>246</v>
      </c>
      <c r="P1059" s="170" t="s">
        <v>246</v>
      </c>
      <c r="Q1059" s="170"/>
      <c r="R1059" s="170"/>
      <c r="S1059" s="176">
        <v>43292</v>
      </c>
      <c r="T1059" s="170"/>
      <c r="U1059" s="170"/>
      <c r="V1059" s="169">
        <v>0</v>
      </c>
      <c r="W1059" s="172"/>
      <c r="X1059" s="169" t="s">
        <v>147</v>
      </c>
      <c r="Y1059" s="173"/>
      <c r="Z1059" s="172">
        <v>0</v>
      </c>
      <c r="AA1059" s="169" t="s">
        <v>39</v>
      </c>
      <c r="AB1059" s="174" t="s">
        <v>4517</v>
      </c>
    </row>
    <row r="1060" spans="1:28" ht="15.75" customHeight="1" x14ac:dyDescent="0.2">
      <c r="A1060" s="168"/>
      <c r="B1060" s="169" t="s">
        <v>246</v>
      </c>
      <c r="C1060" s="169" t="s">
        <v>1562</v>
      </c>
      <c r="D1060" s="170" t="s">
        <v>1758</v>
      </c>
      <c r="E1060" s="170" t="s">
        <v>2334</v>
      </c>
      <c r="F1060" s="170"/>
      <c r="G1060" s="170" t="s">
        <v>185</v>
      </c>
      <c r="H1060" s="169" t="s">
        <v>3455</v>
      </c>
      <c r="I1060" s="171" t="s">
        <v>3590</v>
      </c>
      <c r="J1060" s="87"/>
      <c r="K1060" s="170"/>
      <c r="L1060" s="170"/>
      <c r="M1060" s="169" t="s">
        <v>186</v>
      </c>
      <c r="N1060" s="169" t="s">
        <v>4343</v>
      </c>
      <c r="O1060" s="170" t="s">
        <v>246</v>
      </c>
      <c r="P1060" s="170" t="s">
        <v>246</v>
      </c>
      <c r="Q1060" s="170"/>
      <c r="R1060" s="170"/>
      <c r="S1060" s="176">
        <v>43293</v>
      </c>
      <c r="T1060" s="170"/>
      <c r="U1060" s="170"/>
      <c r="V1060" s="169">
        <v>0</v>
      </c>
      <c r="W1060" s="172"/>
      <c r="X1060" s="169" t="s">
        <v>147</v>
      </c>
      <c r="Y1060" s="173"/>
      <c r="Z1060" s="172">
        <v>0</v>
      </c>
      <c r="AA1060" s="169" t="s">
        <v>39</v>
      </c>
      <c r="AB1060" s="174" t="s">
        <v>4517</v>
      </c>
    </row>
    <row r="1061" spans="1:28" ht="15.75" customHeight="1" x14ac:dyDescent="0.2">
      <c r="A1061" s="168"/>
      <c r="B1061" s="169" t="s">
        <v>246</v>
      </c>
      <c r="C1061" s="169" t="s">
        <v>1563</v>
      </c>
      <c r="D1061" s="170" t="s">
        <v>1758</v>
      </c>
      <c r="E1061" s="170" t="s">
        <v>2335</v>
      </c>
      <c r="F1061" s="170"/>
      <c r="G1061" s="170" t="s">
        <v>185</v>
      </c>
      <c r="H1061" s="169" t="s">
        <v>3456</v>
      </c>
      <c r="I1061" s="171" t="s">
        <v>3589</v>
      </c>
      <c r="J1061" s="87"/>
      <c r="K1061" s="170"/>
      <c r="L1061" s="170"/>
      <c r="M1061" s="169" t="s">
        <v>179</v>
      </c>
      <c r="N1061" s="169" t="s">
        <v>4035</v>
      </c>
      <c r="O1061" s="170" t="s">
        <v>246</v>
      </c>
      <c r="P1061" s="170" t="s">
        <v>246</v>
      </c>
      <c r="Q1061" s="170"/>
      <c r="R1061" s="170"/>
      <c r="S1061" s="176">
        <v>43297</v>
      </c>
      <c r="T1061" s="170"/>
      <c r="U1061" s="170"/>
      <c r="V1061" s="169">
        <v>0</v>
      </c>
      <c r="W1061" s="172"/>
      <c r="X1061" s="169" t="s">
        <v>147</v>
      </c>
      <c r="Y1061" s="173"/>
      <c r="Z1061" s="172">
        <v>0</v>
      </c>
      <c r="AA1061" s="169" t="s">
        <v>246</v>
      </c>
      <c r="AB1061" s="174" t="s">
        <v>4517</v>
      </c>
    </row>
    <row r="1062" spans="1:28" ht="15.75" customHeight="1" x14ac:dyDescent="0.2">
      <c r="A1062" s="168"/>
      <c r="B1062" s="169"/>
      <c r="C1062" s="169" t="s">
        <v>1564</v>
      </c>
      <c r="D1062" s="170" t="s">
        <v>1758</v>
      </c>
      <c r="E1062" s="170" t="s">
        <v>2336</v>
      </c>
      <c r="F1062" s="170"/>
      <c r="G1062" s="170" t="s">
        <v>185</v>
      </c>
      <c r="H1062" s="169" t="s">
        <v>3457</v>
      </c>
      <c r="I1062" s="171" t="s">
        <v>3590</v>
      </c>
      <c r="J1062" s="87"/>
      <c r="K1062" s="170"/>
      <c r="L1062" s="170"/>
      <c r="M1062" s="169" t="s">
        <v>184</v>
      </c>
      <c r="N1062" s="169" t="s">
        <v>4344</v>
      </c>
      <c r="O1062" s="170" t="s">
        <v>37</v>
      </c>
      <c r="P1062" s="170" t="s">
        <v>4501</v>
      </c>
      <c r="Q1062" s="170"/>
      <c r="R1062" s="170"/>
      <c r="S1062" s="176">
        <v>43297</v>
      </c>
      <c r="T1062" s="170"/>
      <c r="U1062" s="170"/>
      <c r="V1062" s="169">
        <v>0</v>
      </c>
      <c r="W1062" s="172"/>
      <c r="X1062" s="169" t="s">
        <v>147</v>
      </c>
      <c r="Y1062" s="173">
        <v>0</v>
      </c>
      <c r="Z1062" s="172">
        <v>0</v>
      </c>
      <c r="AA1062" s="169" t="s">
        <v>39</v>
      </c>
      <c r="AB1062" s="174" t="s">
        <v>4517</v>
      </c>
    </row>
    <row r="1063" spans="1:28" ht="15.75" customHeight="1" x14ac:dyDescent="0.2">
      <c r="A1063" s="168"/>
      <c r="B1063" s="169" t="s">
        <v>521</v>
      </c>
      <c r="C1063" s="169" t="s">
        <v>1565</v>
      </c>
      <c r="D1063" s="170" t="s">
        <v>1758</v>
      </c>
      <c r="E1063" s="170" t="s">
        <v>2337</v>
      </c>
      <c r="F1063" s="170"/>
      <c r="G1063" s="170" t="s">
        <v>185</v>
      </c>
      <c r="H1063" s="169" t="s">
        <v>3458</v>
      </c>
      <c r="I1063" s="171" t="s">
        <v>3587</v>
      </c>
      <c r="J1063" s="87"/>
      <c r="K1063" s="170"/>
      <c r="L1063" s="170"/>
      <c r="M1063" s="169" t="s">
        <v>184</v>
      </c>
      <c r="N1063" s="169" t="s">
        <v>4155</v>
      </c>
      <c r="O1063" s="170" t="s">
        <v>246</v>
      </c>
      <c r="P1063" s="170" t="s">
        <v>246</v>
      </c>
      <c r="Q1063" s="170"/>
      <c r="R1063" s="170"/>
      <c r="S1063" s="176">
        <v>43303</v>
      </c>
      <c r="T1063" s="170"/>
      <c r="U1063" s="170"/>
      <c r="V1063" s="169">
        <v>0</v>
      </c>
      <c r="W1063" s="172"/>
      <c r="X1063" s="169" t="s">
        <v>147</v>
      </c>
      <c r="Y1063" s="173"/>
      <c r="Z1063" s="172">
        <v>0</v>
      </c>
      <c r="AA1063" s="169" t="s">
        <v>39</v>
      </c>
      <c r="AB1063" s="174" t="s">
        <v>4517</v>
      </c>
    </row>
    <row r="1064" spans="1:28" ht="15.75" customHeight="1" x14ac:dyDescent="0.2">
      <c r="A1064" s="168"/>
      <c r="B1064" s="169" t="s">
        <v>246</v>
      </c>
      <c r="C1064" s="169" t="s">
        <v>1566</v>
      </c>
      <c r="D1064" s="170" t="s">
        <v>1758</v>
      </c>
      <c r="E1064" s="170" t="s">
        <v>2338</v>
      </c>
      <c r="F1064" s="170"/>
      <c r="G1064" s="170" t="s">
        <v>185</v>
      </c>
      <c r="H1064" s="169" t="s">
        <v>3459</v>
      </c>
      <c r="I1064" s="171" t="s">
        <v>3590</v>
      </c>
      <c r="J1064" s="87"/>
      <c r="K1064" s="170"/>
      <c r="L1064" s="170"/>
      <c r="M1064" s="169" t="s">
        <v>186</v>
      </c>
      <c r="N1064" s="169" t="s">
        <v>4000</v>
      </c>
      <c r="O1064" s="170" t="s">
        <v>246</v>
      </c>
      <c r="P1064" s="170" t="s">
        <v>246</v>
      </c>
      <c r="Q1064" s="170"/>
      <c r="R1064" s="170"/>
      <c r="S1064" s="176">
        <v>43303</v>
      </c>
      <c r="T1064" s="170"/>
      <c r="U1064" s="170"/>
      <c r="V1064" s="169">
        <v>0</v>
      </c>
      <c r="W1064" s="172"/>
      <c r="X1064" s="169" t="s">
        <v>147</v>
      </c>
      <c r="Y1064" s="173"/>
      <c r="Z1064" s="172">
        <v>0</v>
      </c>
      <c r="AA1064" s="169" t="s">
        <v>39</v>
      </c>
      <c r="AB1064" s="174" t="s">
        <v>4517</v>
      </c>
    </row>
    <row r="1065" spans="1:28" ht="15.75" customHeight="1" x14ac:dyDescent="0.2">
      <c r="A1065" s="168"/>
      <c r="B1065" s="169" t="s">
        <v>246</v>
      </c>
      <c r="C1065" s="169" t="s">
        <v>1567</v>
      </c>
      <c r="D1065" s="170" t="s">
        <v>1758</v>
      </c>
      <c r="E1065" s="170" t="s">
        <v>2339</v>
      </c>
      <c r="F1065" s="170"/>
      <c r="G1065" s="170" t="s">
        <v>185</v>
      </c>
      <c r="H1065" s="169" t="s">
        <v>3460</v>
      </c>
      <c r="I1065" s="171" t="s">
        <v>3588</v>
      </c>
      <c r="J1065" s="87"/>
      <c r="K1065" s="170"/>
      <c r="L1065" s="170"/>
      <c r="M1065" s="169" t="s">
        <v>188</v>
      </c>
      <c r="N1065" s="169" t="s">
        <v>4345</v>
      </c>
      <c r="O1065" s="170" t="s">
        <v>246</v>
      </c>
      <c r="P1065" s="170" t="s">
        <v>246</v>
      </c>
      <c r="Q1065" s="170"/>
      <c r="R1065" s="170"/>
      <c r="S1065" s="176">
        <v>43304</v>
      </c>
      <c r="T1065" s="170"/>
      <c r="U1065" s="170"/>
      <c r="V1065" s="169">
        <v>0</v>
      </c>
      <c r="W1065" s="172"/>
      <c r="X1065" s="169" t="s">
        <v>147</v>
      </c>
      <c r="Y1065" s="173"/>
      <c r="Z1065" s="172">
        <v>0</v>
      </c>
      <c r="AA1065" s="169" t="s">
        <v>39</v>
      </c>
      <c r="AB1065" s="174" t="s">
        <v>4517</v>
      </c>
    </row>
    <row r="1066" spans="1:28" ht="15.75" customHeight="1" x14ac:dyDescent="0.2">
      <c r="A1066" s="168"/>
      <c r="B1066" s="169" t="s">
        <v>246</v>
      </c>
      <c r="C1066" s="169" t="s">
        <v>1568</v>
      </c>
      <c r="D1066" s="170" t="s">
        <v>1758</v>
      </c>
      <c r="E1066" s="170" t="s">
        <v>2332</v>
      </c>
      <c r="F1066" s="170"/>
      <c r="G1066" s="170" t="s">
        <v>185</v>
      </c>
      <c r="H1066" s="169" t="s">
        <v>3461</v>
      </c>
      <c r="I1066" s="171" t="s">
        <v>3587</v>
      </c>
      <c r="J1066" s="87" t="s">
        <v>30</v>
      </c>
      <c r="K1066" s="170"/>
      <c r="L1066" s="170"/>
      <c r="M1066" s="169" t="s">
        <v>188</v>
      </c>
      <c r="N1066" s="169" t="s">
        <v>3686</v>
      </c>
      <c r="O1066" s="170" t="s">
        <v>246</v>
      </c>
      <c r="P1066" s="170" t="s">
        <v>246</v>
      </c>
      <c r="Q1066" s="170"/>
      <c r="R1066" s="170"/>
      <c r="S1066" s="176">
        <v>43306</v>
      </c>
      <c r="T1066" s="170"/>
      <c r="U1066" s="170"/>
      <c r="V1066" s="169">
        <v>2812.5</v>
      </c>
      <c r="W1066" s="172"/>
      <c r="X1066" s="169" t="s">
        <v>147</v>
      </c>
      <c r="Y1066" s="173"/>
      <c r="Z1066" s="172">
        <v>2812.5</v>
      </c>
      <c r="AA1066" s="169" t="s">
        <v>39</v>
      </c>
      <c r="AB1066" s="174"/>
    </row>
    <row r="1067" spans="1:28" ht="15.75" customHeight="1" x14ac:dyDescent="0.2">
      <c r="A1067" s="168"/>
      <c r="B1067" s="169" t="s">
        <v>522</v>
      </c>
      <c r="C1067" s="169" t="s">
        <v>1569</v>
      </c>
      <c r="D1067" s="170" t="s">
        <v>1758</v>
      </c>
      <c r="E1067" s="170" t="s">
        <v>2313</v>
      </c>
      <c r="F1067" s="170"/>
      <c r="G1067" s="170" t="s">
        <v>185</v>
      </c>
      <c r="H1067" s="169" t="s">
        <v>3462</v>
      </c>
      <c r="I1067" s="171" t="s">
        <v>3590</v>
      </c>
      <c r="J1067" s="87"/>
      <c r="K1067" s="170"/>
      <c r="L1067" s="170"/>
      <c r="M1067" s="169" t="s">
        <v>184</v>
      </c>
      <c r="N1067" s="169" t="s">
        <v>4346</v>
      </c>
      <c r="O1067" s="170" t="s">
        <v>246</v>
      </c>
      <c r="P1067" s="170" t="s">
        <v>246</v>
      </c>
      <c r="Q1067" s="170"/>
      <c r="R1067" s="170"/>
      <c r="S1067" s="176">
        <v>43306</v>
      </c>
      <c r="T1067" s="170"/>
      <c r="U1067" s="170"/>
      <c r="V1067" s="169">
        <v>0</v>
      </c>
      <c r="W1067" s="172"/>
      <c r="X1067" s="169" t="s">
        <v>147</v>
      </c>
      <c r="Y1067" s="173"/>
      <c r="Z1067" s="172">
        <v>0</v>
      </c>
      <c r="AA1067" s="169" t="s">
        <v>39</v>
      </c>
      <c r="AB1067" s="174" t="s">
        <v>4517</v>
      </c>
    </row>
    <row r="1068" spans="1:28" ht="15.75" customHeight="1" x14ac:dyDescent="0.2">
      <c r="A1068" s="168"/>
      <c r="B1068" s="169" t="s">
        <v>246</v>
      </c>
      <c r="C1068" s="169" t="s">
        <v>1570</v>
      </c>
      <c r="D1068" s="170" t="s">
        <v>1758</v>
      </c>
      <c r="E1068" s="170" t="s">
        <v>2340</v>
      </c>
      <c r="F1068" s="170"/>
      <c r="G1068" s="170" t="s">
        <v>185</v>
      </c>
      <c r="H1068" s="169" t="s">
        <v>3463</v>
      </c>
      <c r="I1068" s="171" t="s">
        <v>3581</v>
      </c>
      <c r="J1068" s="87" t="s">
        <v>30</v>
      </c>
      <c r="K1068" s="170"/>
      <c r="L1068" s="170"/>
      <c r="M1068" s="169" t="s">
        <v>188</v>
      </c>
      <c r="N1068" s="169" t="s">
        <v>3662</v>
      </c>
      <c r="O1068" s="170" t="s">
        <v>246</v>
      </c>
      <c r="P1068" s="170" t="s">
        <v>246</v>
      </c>
      <c r="Q1068" s="170"/>
      <c r="R1068" s="170"/>
      <c r="S1068" s="176">
        <v>43307</v>
      </c>
      <c r="T1068" s="170"/>
      <c r="U1068" s="170"/>
      <c r="V1068" s="169">
        <v>1500</v>
      </c>
      <c r="W1068" s="172"/>
      <c r="X1068" s="169" t="s">
        <v>147</v>
      </c>
      <c r="Y1068" s="173"/>
      <c r="Z1068" s="172">
        <v>1500</v>
      </c>
      <c r="AA1068" s="169" t="s">
        <v>39</v>
      </c>
      <c r="AB1068" s="174"/>
    </row>
    <row r="1069" spans="1:28" ht="15.75" customHeight="1" x14ac:dyDescent="0.2">
      <c r="A1069" s="168"/>
      <c r="B1069" s="169" t="s">
        <v>246</v>
      </c>
      <c r="C1069" s="169" t="s">
        <v>1571</v>
      </c>
      <c r="D1069" s="170" t="s">
        <v>1758</v>
      </c>
      <c r="E1069" s="170" t="s">
        <v>2340</v>
      </c>
      <c r="F1069" s="170"/>
      <c r="G1069" s="170" t="s">
        <v>185</v>
      </c>
      <c r="H1069" s="169" t="s">
        <v>3464</v>
      </c>
      <c r="I1069" s="171" t="s">
        <v>3581</v>
      </c>
      <c r="J1069" s="87" t="s">
        <v>30</v>
      </c>
      <c r="K1069" s="170"/>
      <c r="L1069" s="170"/>
      <c r="M1069" s="169" t="s">
        <v>188</v>
      </c>
      <c r="N1069" s="169" t="s">
        <v>4347</v>
      </c>
      <c r="O1069" s="170" t="s">
        <v>246</v>
      </c>
      <c r="P1069" s="170" t="s">
        <v>246</v>
      </c>
      <c r="Q1069" s="170"/>
      <c r="R1069" s="170"/>
      <c r="S1069" s="176">
        <v>43308</v>
      </c>
      <c r="T1069" s="170"/>
      <c r="U1069" s="170"/>
      <c r="V1069" s="169">
        <v>1500</v>
      </c>
      <c r="W1069" s="172"/>
      <c r="X1069" s="169" t="s">
        <v>147</v>
      </c>
      <c r="Y1069" s="173"/>
      <c r="Z1069" s="172">
        <v>1500</v>
      </c>
      <c r="AA1069" s="169" t="s">
        <v>39</v>
      </c>
      <c r="AB1069" s="174"/>
    </row>
    <row r="1070" spans="1:28" ht="15.75" customHeight="1" x14ac:dyDescent="0.2">
      <c r="A1070" s="168"/>
      <c r="B1070" s="169" t="s">
        <v>523</v>
      </c>
      <c r="C1070" s="169" t="s">
        <v>1572</v>
      </c>
      <c r="D1070" s="170" t="s">
        <v>1758</v>
      </c>
      <c r="E1070" s="170" t="s">
        <v>2341</v>
      </c>
      <c r="F1070" s="170"/>
      <c r="G1070" s="170" t="s">
        <v>185</v>
      </c>
      <c r="H1070" s="169" t="s">
        <v>3465</v>
      </c>
      <c r="I1070" s="171" t="s">
        <v>3589</v>
      </c>
      <c r="J1070" s="87" t="s">
        <v>30</v>
      </c>
      <c r="K1070" s="170"/>
      <c r="L1070" s="170"/>
      <c r="M1070" s="169" t="s">
        <v>190</v>
      </c>
      <c r="N1070" s="169" t="s">
        <v>4348</v>
      </c>
      <c r="O1070" s="170" t="s">
        <v>168</v>
      </c>
      <c r="P1070" s="170" t="s">
        <v>4502</v>
      </c>
      <c r="Q1070" s="170"/>
      <c r="R1070" s="170"/>
      <c r="S1070" s="176">
        <v>43312</v>
      </c>
      <c r="T1070" s="170"/>
      <c r="U1070" s="170"/>
      <c r="V1070" s="169">
        <v>1762.5</v>
      </c>
      <c r="W1070" s="172"/>
      <c r="X1070" s="169" t="s">
        <v>147</v>
      </c>
      <c r="Y1070" s="173"/>
      <c r="Z1070" s="172">
        <v>1762.5</v>
      </c>
      <c r="AA1070" s="169" t="s">
        <v>39</v>
      </c>
      <c r="AB1070" s="174"/>
    </row>
    <row r="1071" spans="1:28" ht="15.75" customHeight="1" x14ac:dyDescent="0.2">
      <c r="A1071" s="168"/>
      <c r="B1071" s="169" t="s">
        <v>246</v>
      </c>
      <c r="C1071" s="169" t="s">
        <v>1573</v>
      </c>
      <c r="D1071" s="170" t="s">
        <v>1758</v>
      </c>
      <c r="E1071" s="170" t="s">
        <v>2342</v>
      </c>
      <c r="F1071" s="170"/>
      <c r="G1071" s="170" t="s">
        <v>185</v>
      </c>
      <c r="H1071" s="169" t="s">
        <v>3466</v>
      </c>
      <c r="I1071" s="171" t="s">
        <v>3592</v>
      </c>
      <c r="J1071" s="87" t="s">
        <v>30</v>
      </c>
      <c r="K1071" s="170"/>
      <c r="L1071" s="170"/>
      <c r="M1071" s="169" t="s">
        <v>188</v>
      </c>
      <c r="N1071" s="169" t="s">
        <v>3937</v>
      </c>
      <c r="O1071" s="170" t="s">
        <v>246</v>
      </c>
      <c r="P1071" s="170" t="s">
        <v>246</v>
      </c>
      <c r="Q1071" s="170"/>
      <c r="R1071" s="170"/>
      <c r="S1071" s="176">
        <v>43312</v>
      </c>
      <c r="T1071" s="170"/>
      <c r="U1071" s="170"/>
      <c r="V1071" s="169">
        <v>1400.25</v>
      </c>
      <c r="W1071" s="172"/>
      <c r="X1071" s="169" t="s">
        <v>147</v>
      </c>
      <c r="Y1071" s="173"/>
      <c r="Z1071" s="172">
        <v>1400.25</v>
      </c>
      <c r="AA1071" s="169" t="s">
        <v>39</v>
      </c>
      <c r="AB1071" s="174"/>
    </row>
    <row r="1072" spans="1:28" ht="15.75" customHeight="1" x14ac:dyDescent="0.2">
      <c r="A1072" s="168"/>
      <c r="B1072" s="169" t="s">
        <v>524</v>
      </c>
      <c r="C1072" s="169" t="s">
        <v>1574</v>
      </c>
      <c r="D1072" s="170" t="s">
        <v>1758</v>
      </c>
      <c r="E1072" s="170" t="s">
        <v>2343</v>
      </c>
      <c r="F1072" s="170"/>
      <c r="G1072" s="170" t="s">
        <v>185</v>
      </c>
      <c r="H1072" s="169" t="s">
        <v>3467</v>
      </c>
      <c r="I1072" s="171" t="s">
        <v>3589</v>
      </c>
      <c r="J1072" s="87" t="s">
        <v>30</v>
      </c>
      <c r="K1072" s="170"/>
      <c r="L1072" s="170"/>
      <c r="M1072" s="169" t="s">
        <v>184</v>
      </c>
      <c r="N1072" s="169" t="s">
        <v>4349</v>
      </c>
      <c r="O1072" s="170" t="s">
        <v>246</v>
      </c>
      <c r="P1072" s="170" t="s">
        <v>246</v>
      </c>
      <c r="Q1072" s="170"/>
      <c r="R1072" s="170"/>
      <c r="S1072" s="176">
        <v>43312</v>
      </c>
      <c r="T1072" s="170"/>
      <c r="U1072" s="170"/>
      <c r="V1072" s="169">
        <v>1500</v>
      </c>
      <c r="W1072" s="172"/>
      <c r="X1072" s="169" t="s">
        <v>147</v>
      </c>
      <c r="Y1072" s="173"/>
      <c r="Z1072" s="172">
        <v>1500</v>
      </c>
      <c r="AA1072" s="169" t="s">
        <v>39</v>
      </c>
      <c r="AB1072" s="174"/>
    </row>
    <row r="1073" spans="1:28" ht="15.75" customHeight="1" x14ac:dyDescent="0.2">
      <c r="A1073" s="168"/>
      <c r="B1073" s="169" t="s">
        <v>246</v>
      </c>
      <c r="C1073" s="169" t="s">
        <v>1575</v>
      </c>
      <c r="D1073" s="170" t="s">
        <v>1758</v>
      </c>
      <c r="E1073" s="170" t="s">
        <v>2301</v>
      </c>
      <c r="F1073" s="170"/>
      <c r="G1073" s="170" t="s">
        <v>185</v>
      </c>
      <c r="H1073" s="169" t="s">
        <v>3468</v>
      </c>
      <c r="I1073" s="171" t="s">
        <v>3605</v>
      </c>
      <c r="J1073" s="87" t="s">
        <v>30</v>
      </c>
      <c r="K1073" s="170"/>
      <c r="L1073" s="170"/>
      <c r="M1073" s="169" t="s">
        <v>32</v>
      </c>
      <c r="N1073" s="169" t="s">
        <v>4350</v>
      </c>
      <c r="O1073" s="170" t="s">
        <v>246</v>
      </c>
      <c r="P1073" s="170" t="s">
        <v>246</v>
      </c>
      <c r="Q1073" s="170"/>
      <c r="R1073" s="170"/>
      <c r="S1073" s="176">
        <v>43313</v>
      </c>
      <c r="T1073" s="170"/>
      <c r="U1073" s="170"/>
      <c r="V1073" s="169">
        <v>1500</v>
      </c>
      <c r="W1073" s="172"/>
      <c r="X1073" s="169" t="s">
        <v>147</v>
      </c>
      <c r="Y1073" s="173"/>
      <c r="Z1073" s="172">
        <v>1500</v>
      </c>
      <c r="AA1073" s="169" t="s">
        <v>39</v>
      </c>
      <c r="AB1073" s="174"/>
    </row>
    <row r="1074" spans="1:28" ht="15.75" customHeight="1" x14ac:dyDescent="0.2">
      <c r="A1074" s="168"/>
      <c r="B1074" s="169" t="s">
        <v>525</v>
      </c>
      <c r="C1074" s="169" t="s">
        <v>1576</v>
      </c>
      <c r="D1074" s="170" t="s">
        <v>1758</v>
      </c>
      <c r="E1074" s="170" t="s">
        <v>2344</v>
      </c>
      <c r="F1074" s="170"/>
      <c r="G1074" s="170" t="s">
        <v>185</v>
      </c>
      <c r="H1074" s="169" t="s">
        <v>3469</v>
      </c>
      <c r="I1074" s="171" t="s">
        <v>3589</v>
      </c>
      <c r="J1074" s="87" t="s">
        <v>30</v>
      </c>
      <c r="K1074" s="170"/>
      <c r="L1074" s="170"/>
      <c r="M1074" s="169" t="s">
        <v>184</v>
      </c>
      <c r="N1074" s="169" t="s">
        <v>3824</v>
      </c>
      <c r="O1074" s="170" t="s">
        <v>246</v>
      </c>
      <c r="P1074" s="170" t="s">
        <v>246</v>
      </c>
      <c r="Q1074" s="170"/>
      <c r="R1074" s="170"/>
      <c r="S1074" s="176">
        <v>43313</v>
      </c>
      <c r="T1074" s="170"/>
      <c r="U1074" s="170"/>
      <c r="V1074" s="169">
        <v>1500</v>
      </c>
      <c r="W1074" s="172"/>
      <c r="X1074" s="169" t="s">
        <v>147</v>
      </c>
      <c r="Y1074" s="173"/>
      <c r="Z1074" s="172">
        <v>1500</v>
      </c>
      <c r="AA1074" s="169" t="s">
        <v>39</v>
      </c>
      <c r="AB1074" s="174"/>
    </row>
    <row r="1075" spans="1:28" ht="15.75" customHeight="1" x14ac:dyDescent="0.2">
      <c r="A1075" s="168"/>
      <c r="B1075" s="169" t="s">
        <v>526</v>
      </c>
      <c r="C1075" s="169" t="s">
        <v>1577</v>
      </c>
      <c r="D1075" s="170" t="s">
        <v>1758</v>
      </c>
      <c r="E1075" s="170" t="s">
        <v>2343</v>
      </c>
      <c r="F1075" s="170"/>
      <c r="G1075" s="170" t="s">
        <v>185</v>
      </c>
      <c r="H1075" s="169" t="s">
        <v>3470</v>
      </c>
      <c r="I1075" s="171" t="s">
        <v>3589</v>
      </c>
      <c r="J1075" s="87" t="s">
        <v>30</v>
      </c>
      <c r="K1075" s="170"/>
      <c r="L1075" s="170"/>
      <c r="M1075" s="169" t="s">
        <v>184</v>
      </c>
      <c r="N1075" s="169" t="s">
        <v>3948</v>
      </c>
      <c r="O1075" s="170" t="s">
        <v>246</v>
      </c>
      <c r="P1075" s="170" t="s">
        <v>246</v>
      </c>
      <c r="Q1075" s="170"/>
      <c r="R1075" s="170"/>
      <c r="S1075" s="176">
        <v>43313</v>
      </c>
      <c r="T1075" s="170"/>
      <c r="U1075" s="170"/>
      <c r="V1075" s="169">
        <v>1500</v>
      </c>
      <c r="W1075" s="172"/>
      <c r="X1075" s="169" t="s">
        <v>147</v>
      </c>
      <c r="Y1075" s="173"/>
      <c r="Z1075" s="172">
        <v>1500</v>
      </c>
      <c r="AA1075" s="169" t="s">
        <v>39</v>
      </c>
      <c r="AB1075" s="174"/>
    </row>
    <row r="1076" spans="1:28" ht="15.75" customHeight="1" x14ac:dyDescent="0.2">
      <c r="A1076" s="168"/>
      <c r="B1076" s="169" t="s">
        <v>246</v>
      </c>
      <c r="C1076" s="169" t="s">
        <v>1578</v>
      </c>
      <c r="D1076" s="170" t="s">
        <v>1758</v>
      </c>
      <c r="E1076" s="170" t="s">
        <v>2345</v>
      </c>
      <c r="F1076" s="170"/>
      <c r="G1076" s="170" t="s">
        <v>185</v>
      </c>
      <c r="H1076" s="169" t="s">
        <v>3471</v>
      </c>
      <c r="I1076" s="171" t="s">
        <v>3590</v>
      </c>
      <c r="J1076" s="87" t="s">
        <v>30</v>
      </c>
      <c r="K1076" s="170"/>
      <c r="L1076" s="170"/>
      <c r="M1076" s="169" t="s">
        <v>184</v>
      </c>
      <c r="N1076" s="169" t="s">
        <v>3720</v>
      </c>
      <c r="O1076" s="170" t="s">
        <v>246</v>
      </c>
      <c r="P1076" s="170" t="s">
        <v>246</v>
      </c>
      <c r="Q1076" s="170"/>
      <c r="R1076" s="170"/>
      <c r="S1076" s="176">
        <v>43314</v>
      </c>
      <c r="T1076" s="170"/>
      <c r="U1076" s="170"/>
      <c r="V1076" s="169">
        <v>1800</v>
      </c>
      <c r="W1076" s="172"/>
      <c r="X1076" s="169" t="s">
        <v>147</v>
      </c>
      <c r="Y1076" s="173"/>
      <c r="Z1076" s="172">
        <v>1800</v>
      </c>
      <c r="AA1076" s="169" t="s">
        <v>39</v>
      </c>
      <c r="AB1076" s="174"/>
    </row>
    <row r="1077" spans="1:28" ht="15.75" customHeight="1" x14ac:dyDescent="0.2">
      <c r="A1077" s="168"/>
      <c r="B1077" s="169" t="s">
        <v>527</v>
      </c>
      <c r="C1077" s="169" t="s">
        <v>1579</v>
      </c>
      <c r="D1077" s="170" t="s">
        <v>1758</v>
      </c>
      <c r="E1077" s="170" t="s">
        <v>2343</v>
      </c>
      <c r="F1077" s="170"/>
      <c r="G1077" s="170" t="s">
        <v>185</v>
      </c>
      <c r="H1077" s="169" t="s">
        <v>3472</v>
      </c>
      <c r="I1077" s="171" t="s">
        <v>3589</v>
      </c>
      <c r="J1077" s="87" t="s">
        <v>30</v>
      </c>
      <c r="K1077" s="170" t="s">
        <v>31</v>
      </c>
      <c r="L1077" s="170"/>
      <c r="M1077" s="169" t="s">
        <v>188</v>
      </c>
      <c r="N1077" s="169" t="s">
        <v>4351</v>
      </c>
      <c r="O1077" s="170" t="s">
        <v>37</v>
      </c>
      <c r="P1077" s="170" t="s">
        <v>4503</v>
      </c>
      <c r="Q1077" s="170"/>
      <c r="R1077" s="170"/>
      <c r="S1077" s="176">
        <v>43314</v>
      </c>
      <c r="T1077" s="170"/>
      <c r="U1077" s="170"/>
      <c r="V1077" s="169">
        <v>1500</v>
      </c>
      <c r="W1077" s="172"/>
      <c r="X1077" s="169" t="s">
        <v>147</v>
      </c>
      <c r="Y1077" s="173">
        <v>750</v>
      </c>
      <c r="Z1077" s="172">
        <v>750</v>
      </c>
      <c r="AA1077" s="169" t="s">
        <v>39</v>
      </c>
      <c r="AB1077" s="174"/>
    </row>
    <row r="1078" spans="1:28" ht="15.75" customHeight="1" x14ac:dyDescent="0.2">
      <c r="A1078" s="168"/>
      <c r="B1078" s="169" t="s">
        <v>246</v>
      </c>
      <c r="C1078" s="169" t="s">
        <v>1580</v>
      </c>
      <c r="D1078" s="170" t="s">
        <v>1758</v>
      </c>
      <c r="E1078" s="170" t="s">
        <v>2301</v>
      </c>
      <c r="F1078" s="170"/>
      <c r="G1078" s="170" t="s">
        <v>185</v>
      </c>
      <c r="H1078" s="169" t="s">
        <v>3473</v>
      </c>
      <c r="I1078" s="171" t="s">
        <v>3590</v>
      </c>
      <c r="J1078" s="87" t="s">
        <v>30</v>
      </c>
      <c r="K1078" s="170"/>
      <c r="L1078" s="170"/>
      <c r="M1078" s="169" t="s">
        <v>188</v>
      </c>
      <c r="N1078" s="169" t="s">
        <v>4266</v>
      </c>
      <c r="O1078" s="170" t="s">
        <v>246</v>
      </c>
      <c r="P1078" s="170" t="s">
        <v>246</v>
      </c>
      <c r="Q1078" s="170"/>
      <c r="R1078" s="170"/>
      <c r="S1078" s="176">
        <v>43314</v>
      </c>
      <c r="T1078" s="170"/>
      <c r="U1078" s="170"/>
      <c r="V1078" s="169">
        <v>1500</v>
      </c>
      <c r="W1078" s="172"/>
      <c r="X1078" s="169" t="s">
        <v>147</v>
      </c>
      <c r="Y1078" s="173"/>
      <c r="Z1078" s="172">
        <v>1500</v>
      </c>
      <c r="AA1078" s="169" t="s">
        <v>39</v>
      </c>
      <c r="AB1078" s="174"/>
    </row>
    <row r="1079" spans="1:28" ht="15.75" customHeight="1" x14ac:dyDescent="0.2">
      <c r="A1079" s="168"/>
      <c r="B1079" s="169" t="s">
        <v>246</v>
      </c>
      <c r="C1079" s="169" t="s">
        <v>1581</v>
      </c>
      <c r="D1079" s="170" t="s">
        <v>1758</v>
      </c>
      <c r="E1079" s="170" t="s">
        <v>2331</v>
      </c>
      <c r="F1079" s="170"/>
      <c r="G1079" s="170" t="s">
        <v>185</v>
      </c>
      <c r="H1079" s="169" t="s">
        <v>3474</v>
      </c>
      <c r="I1079" s="171" t="s">
        <v>3605</v>
      </c>
      <c r="J1079" s="87" t="s">
        <v>30</v>
      </c>
      <c r="K1079" s="170"/>
      <c r="L1079" s="170"/>
      <c r="M1079" s="169" t="s">
        <v>188</v>
      </c>
      <c r="N1079" s="169" t="s">
        <v>4352</v>
      </c>
      <c r="O1079" s="170" t="s">
        <v>246</v>
      </c>
      <c r="P1079" s="170" t="s">
        <v>246</v>
      </c>
      <c r="Q1079" s="170"/>
      <c r="R1079" s="170"/>
      <c r="S1079" s="176">
        <v>43318</v>
      </c>
      <c r="T1079" s="170"/>
      <c r="U1079" s="170"/>
      <c r="V1079" s="169">
        <v>1875</v>
      </c>
      <c r="W1079" s="172"/>
      <c r="X1079" s="169" t="s">
        <v>147</v>
      </c>
      <c r="Y1079" s="173"/>
      <c r="Z1079" s="172">
        <v>1875</v>
      </c>
      <c r="AA1079" s="169" t="s">
        <v>39</v>
      </c>
      <c r="AB1079" s="174"/>
    </row>
    <row r="1080" spans="1:28" ht="15.75" customHeight="1" x14ac:dyDescent="0.2">
      <c r="A1080" s="168"/>
      <c r="B1080" s="169" t="s">
        <v>246</v>
      </c>
      <c r="C1080" s="169" t="s">
        <v>1582</v>
      </c>
      <c r="D1080" s="170" t="s">
        <v>1758</v>
      </c>
      <c r="E1080" s="170" t="s">
        <v>2326</v>
      </c>
      <c r="F1080" s="170"/>
      <c r="G1080" s="170" t="s">
        <v>185</v>
      </c>
      <c r="H1080" s="169" t="s">
        <v>3475</v>
      </c>
      <c r="I1080" s="171" t="s">
        <v>3589</v>
      </c>
      <c r="J1080" s="87" t="s">
        <v>30</v>
      </c>
      <c r="K1080" s="170"/>
      <c r="L1080" s="170"/>
      <c r="M1080" s="169" t="s">
        <v>188</v>
      </c>
      <c r="N1080" s="169" t="s">
        <v>4213</v>
      </c>
      <c r="O1080" s="170" t="s">
        <v>246</v>
      </c>
      <c r="P1080" s="170" t="s">
        <v>246</v>
      </c>
      <c r="Q1080" s="170"/>
      <c r="R1080" s="170"/>
      <c r="S1080" s="176">
        <v>43320</v>
      </c>
      <c r="T1080" s="170"/>
      <c r="U1080" s="170"/>
      <c r="V1080" s="169">
        <v>1987.5</v>
      </c>
      <c r="W1080" s="172"/>
      <c r="X1080" s="169" t="s">
        <v>147</v>
      </c>
      <c r="Y1080" s="173"/>
      <c r="Z1080" s="172">
        <v>1987.5</v>
      </c>
      <c r="AA1080" s="169" t="s">
        <v>39</v>
      </c>
      <c r="AB1080" s="174"/>
    </row>
    <row r="1081" spans="1:28" ht="15.75" customHeight="1" x14ac:dyDescent="0.2">
      <c r="A1081" s="168"/>
      <c r="B1081" s="169" t="s">
        <v>246</v>
      </c>
      <c r="C1081" s="169" t="s">
        <v>1583</v>
      </c>
      <c r="D1081" s="170" t="s">
        <v>1758</v>
      </c>
      <c r="E1081" s="170" t="s">
        <v>2346</v>
      </c>
      <c r="F1081" s="170"/>
      <c r="G1081" s="170" t="s">
        <v>185</v>
      </c>
      <c r="H1081" s="169" t="s">
        <v>3476</v>
      </c>
      <c r="I1081" s="171" t="s">
        <v>3590</v>
      </c>
      <c r="J1081" s="87" t="s">
        <v>30</v>
      </c>
      <c r="K1081" s="170"/>
      <c r="L1081" s="170"/>
      <c r="M1081" s="169" t="s">
        <v>186</v>
      </c>
      <c r="N1081" s="169" t="s">
        <v>3965</v>
      </c>
      <c r="O1081" s="170" t="s">
        <v>246</v>
      </c>
      <c r="P1081" s="170" t="s">
        <v>246</v>
      </c>
      <c r="Q1081" s="170"/>
      <c r="R1081" s="170"/>
      <c r="S1081" s="176">
        <v>43320</v>
      </c>
      <c r="T1081" s="170"/>
      <c r="U1081" s="170"/>
      <c r="V1081" s="169">
        <v>1250.25</v>
      </c>
      <c r="W1081" s="172"/>
      <c r="X1081" s="169" t="s">
        <v>147</v>
      </c>
      <c r="Y1081" s="173"/>
      <c r="Z1081" s="172">
        <v>1250.25</v>
      </c>
      <c r="AA1081" s="169" t="s">
        <v>39</v>
      </c>
      <c r="AB1081" s="174"/>
    </row>
    <row r="1082" spans="1:28" ht="15.75" customHeight="1" x14ac:dyDescent="0.2">
      <c r="A1082" s="168"/>
      <c r="B1082" s="169" t="s">
        <v>528</v>
      </c>
      <c r="C1082" s="169" t="s">
        <v>1584</v>
      </c>
      <c r="D1082" s="170" t="s">
        <v>1758</v>
      </c>
      <c r="E1082" s="170" t="s">
        <v>2347</v>
      </c>
      <c r="F1082" s="170"/>
      <c r="G1082" s="170" t="s">
        <v>185</v>
      </c>
      <c r="H1082" s="169" t="s">
        <v>3477</v>
      </c>
      <c r="I1082" s="171" t="s">
        <v>3588</v>
      </c>
      <c r="J1082" s="87" t="s">
        <v>30</v>
      </c>
      <c r="K1082" s="170"/>
      <c r="L1082" s="170"/>
      <c r="M1082" s="169" t="s">
        <v>184</v>
      </c>
      <c r="N1082" s="169" t="s">
        <v>4353</v>
      </c>
      <c r="O1082" s="170" t="s">
        <v>246</v>
      </c>
      <c r="P1082" s="170" t="s">
        <v>246</v>
      </c>
      <c r="Q1082" s="170"/>
      <c r="R1082" s="170"/>
      <c r="S1082" s="176">
        <v>43322</v>
      </c>
      <c r="T1082" s="170"/>
      <c r="U1082" s="170"/>
      <c r="V1082" s="169">
        <v>1500</v>
      </c>
      <c r="W1082" s="172"/>
      <c r="X1082" s="169" t="s">
        <v>147</v>
      </c>
      <c r="Y1082" s="173"/>
      <c r="Z1082" s="172">
        <v>1500</v>
      </c>
      <c r="AA1082" s="169" t="s">
        <v>39</v>
      </c>
      <c r="AB1082" s="174"/>
    </row>
    <row r="1083" spans="1:28" ht="15.75" customHeight="1" x14ac:dyDescent="0.2">
      <c r="A1083" s="168"/>
      <c r="B1083" s="169" t="s">
        <v>246</v>
      </c>
      <c r="C1083" s="169" t="s">
        <v>1585</v>
      </c>
      <c r="D1083" s="170" t="s">
        <v>1758</v>
      </c>
      <c r="E1083" s="170" t="s">
        <v>2331</v>
      </c>
      <c r="F1083" s="170"/>
      <c r="G1083" s="170" t="s">
        <v>185</v>
      </c>
      <c r="H1083" s="169" t="s">
        <v>3478</v>
      </c>
      <c r="I1083" s="171" t="s">
        <v>3605</v>
      </c>
      <c r="J1083" s="87" t="s">
        <v>30</v>
      </c>
      <c r="K1083" s="170"/>
      <c r="L1083" s="170"/>
      <c r="M1083" s="169" t="s">
        <v>188</v>
      </c>
      <c r="N1083" s="169" t="s">
        <v>4052</v>
      </c>
      <c r="O1083" s="170" t="s">
        <v>246</v>
      </c>
      <c r="P1083" s="170" t="s">
        <v>246</v>
      </c>
      <c r="Q1083" s="170"/>
      <c r="R1083" s="170"/>
      <c r="S1083" s="176">
        <v>43322</v>
      </c>
      <c r="T1083" s="170"/>
      <c r="U1083" s="170"/>
      <c r="V1083" s="169">
        <v>1875</v>
      </c>
      <c r="W1083" s="172"/>
      <c r="X1083" s="169" t="s">
        <v>147</v>
      </c>
      <c r="Y1083" s="173"/>
      <c r="Z1083" s="172">
        <v>1875</v>
      </c>
      <c r="AA1083" s="169" t="s">
        <v>39</v>
      </c>
      <c r="AB1083" s="174"/>
    </row>
    <row r="1084" spans="1:28" ht="15.75" customHeight="1" x14ac:dyDescent="0.2">
      <c r="A1084" s="168"/>
      <c r="B1084" s="169" t="s">
        <v>246</v>
      </c>
      <c r="C1084" s="169" t="s">
        <v>1586</v>
      </c>
      <c r="D1084" s="170" t="s">
        <v>1758</v>
      </c>
      <c r="E1084" s="170" t="s">
        <v>2309</v>
      </c>
      <c r="F1084" s="170"/>
      <c r="G1084" s="170" t="s">
        <v>185</v>
      </c>
      <c r="H1084" s="169" t="s">
        <v>3479</v>
      </c>
      <c r="I1084" s="171" t="s">
        <v>3587</v>
      </c>
      <c r="J1084" s="87" t="s">
        <v>30</v>
      </c>
      <c r="K1084" s="170"/>
      <c r="L1084" s="170"/>
      <c r="M1084" s="169" t="s">
        <v>3641</v>
      </c>
      <c r="N1084" s="169" t="s">
        <v>4324</v>
      </c>
      <c r="O1084" s="170" t="s">
        <v>246</v>
      </c>
      <c r="P1084" s="170" t="s">
        <v>246</v>
      </c>
      <c r="Q1084" s="170"/>
      <c r="R1084" s="170"/>
      <c r="S1084" s="176">
        <v>43328</v>
      </c>
      <c r="T1084" s="170"/>
      <c r="U1084" s="170"/>
      <c r="V1084" s="169">
        <v>1875</v>
      </c>
      <c r="W1084" s="172"/>
      <c r="X1084" s="169" t="s">
        <v>147</v>
      </c>
      <c r="Y1084" s="173"/>
      <c r="Z1084" s="172">
        <v>1875</v>
      </c>
      <c r="AA1084" s="169" t="s">
        <v>39</v>
      </c>
      <c r="AB1084" s="174"/>
    </row>
    <row r="1085" spans="1:28" ht="15.75" customHeight="1" x14ac:dyDescent="0.2">
      <c r="A1085" s="168"/>
      <c r="B1085" s="169" t="s">
        <v>246</v>
      </c>
      <c r="C1085" s="169" t="s">
        <v>1587</v>
      </c>
      <c r="D1085" s="170" t="s">
        <v>1758</v>
      </c>
      <c r="E1085" s="170" t="s">
        <v>2348</v>
      </c>
      <c r="F1085" s="170"/>
      <c r="G1085" s="170" t="s">
        <v>185</v>
      </c>
      <c r="H1085" s="169" t="s">
        <v>3480</v>
      </c>
      <c r="I1085" s="171" t="s">
        <v>3605</v>
      </c>
      <c r="J1085" s="87" t="s">
        <v>30</v>
      </c>
      <c r="K1085" s="170"/>
      <c r="L1085" s="170"/>
      <c r="M1085" s="169" t="s">
        <v>186</v>
      </c>
      <c r="N1085" s="169" t="s">
        <v>4354</v>
      </c>
      <c r="O1085" s="170" t="s">
        <v>246</v>
      </c>
      <c r="P1085" s="170" t="s">
        <v>246</v>
      </c>
      <c r="Q1085" s="170"/>
      <c r="R1085" s="170"/>
      <c r="S1085" s="176">
        <v>43329</v>
      </c>
      <c r="T1085" s="170"/>
      <c r="U1085" s="170"/>
      <c r="V1085" s="169">
        <v>1500</v>
      </c>
      <c r="W1085" s="172"/>
      <c r="X1085" s="169" t="s">
        <v>147</v>
      </c>
      <c r="Y1085" s="173"/>
      <c r="Z1085" s="172">
        <v>1500</v>
      </c>
      <c r="AA1085" s="169" t="s">
        <v>39</v>
      </c>
      <c r="AB1085" s="174"/>
    </row>
    <row r="1086" spans="1:28" ht="15.75" customHeight="1" x14ac:dyDescent="0.2">
      <c r="A1086" s="168"/>
      <c r="B1086" s="169" t="s">
        <v>529</v>
      </c>
      <c r="C1086" s="169" t="s">
        <v>1588</v>
      </c>
      <c r="D1086" s="170" t="s">
        <v>1758</v>
      </c>
      <c r="E1086" s="170" t="s">
        <v>2349</v>
      </c>
      <c r="F1086" s="170"/>
      <c r="G1086" s="170" t="s">
        <v>185</v>
      </c>
      <c r="H1086" s="169" t="s">
        <v>3481</v>
      </c>
      <c r="I1086" s="171" t="s">
        <v>3605</v>
      </c>
      <c r="J1086" s="87" t="s">
        <v>30</v>
      </c>
      <c r="K1086" s="170"/>
      <c r="L1086" s="170"/>
      <c r="M1086" s="169" t="s">
        <v>184</v>
      </c>
      <c r="N1086" s="169" t="s">
        <v>3745</v>
      </c>
      <c r="O1086" s="170" t="s">
        <v>246</v>
      </c>
      <c r="P1086" s="170" t="s">
        <v>246</v>
      </c>
      <c r="Q1086" s="170"/>
      <c r="R1086" s="170"/>
      <c r="S1086" s="176">
        <v>43331</v>
      </c>
      <c r="T1086" s="170"/>
      <c r="U1086" s="170"/>
      <c r="V1086" s="169">
        <v>1500</v>
      </c>
      <c r="W1086" s="172"/>
      <c r="X1086" s="169" t="s">
        <v>147</v>
      </c>
      <c r="Y1086" s="173"/>
      <c r="Z1086" s="172">
        <v>1500</v>
      </c>
      <c r="AA1086" s="169" t="s">
        <v>39</v>
      </c>
      <c r="AB1086" s="174"/>
    </row>
    <row r="1087" spans="1:28" ht="15.75" customHeight="1" x14ac:dyDescent="0.2">
      <c r="A1087" s="168"/>
      <c r="B1087" s="169" t="s">
        <v>246</v>
      </c>
      <c r="C1087" s="169" t="s">
        <v>1589</v>
      </c>
      <c r="D1087" s="170" t="s">
        <v>1758</v>
      </c>
      <c r="E1087" s="170" t="s">
        <v>2350</v>
      </c>
      <c r="F1087" s="170"/>
      <c r="G1087" s="170" t="s">
        <v>185</v>
      </c>
      <c r="H1087" s="169" t="s">
        <v>3482</v>
      </c>
      <c r="I1087" s="171" t="s">
        <v>3605</v>
      </c>
      <c r="J1087" s="87" t="s">
        <v>30</v>
      </c>
      <c r="K1087" s="170"/>
      <c r="L1087" s="170"/>
      <c r="M1087" s="169" t="s">
        <v>32</v>
      </c>
      <c r="N1087" s="169" t="s">
        <v>4355</v>
      </c>
      <c r="O1087" s="170" t="s">
        <v>246</v>
      </c>
      <c r="P1087" s="170" t="s">
        <v>246</v>
      </c>
      <c r="Q1087" s="170"/>
      <c r="R1087" s="170"/>
      <c r="S1087" s="176">
        <v>43331</v>
      </c>
      <c r="T1087" s="170"/>
      <c r="U1087" s="170"/>
      <c r="V1087" s="169">
        <v>1500</v>
      </c>
      <c r="W1087" s="172"/>
      <c r="X1087" s="169" t="s">
        <v>147</v>
      </c>
      <c r="Y1087" s="173"/>
      <c r="Z1087" s="172">
        <v>1500</v>
      </c>
      <c r="AA1087" s="169" t="s">
        <v>39</v>
      </c>
      <c r="AB1087" s="174"/>
    </row>
    <row r="1088" spans="1:28" ht="15.75" customHeight="1" x14ac:dyDescent="0.2">
      <c r="A1088" s="168"/>
      <c r="B1088" s="169" t="s">
        <v>530</v>
      </c>
      <c r="C1088" s="169" t="s">
        <v>1590</v>
      </c>
      <c r="D1088" s="170" t="s">
        <v>1758</v>
      </c>
      <c r="E1088" s="170" t="s">
        <v>2351</v>
      </c>
      <c r="F1088" s="170"/>
      <c r="G1088" s="170" t="s">
        <v>185</v>
      </c>
      <c r="H1088" s="169" t="s">
        <v>3483</v>
      </c>
      <c r="I1088" s="171" t="s">
        <v>3590</v>
      </c>
      <c r="J1088" s="87" t="s">
        <v>30</v>
      </c>
      <c r="K1088" s="170" t="s">
        <v>31</v>
      </c>
      <c r="L1088" s="170"/>
      <c r="M1088" s="169" t="s">
        <v>184</v>
      </c>
      <c r="N1088" s="169" t="s">
        <v>4356</v>
      </c>
      <c r="O1088" s="170" t="s">
        <v>37</v>
      </c>
      <c r="P1088" s="170" t="s">
        <v>4504</v>
      </c>
      <c r="Q1088" s="170"/>
      <c r="R1088" s="170"/>
      <c r="S1088" s="176">
        <v>43331</v>
      </c>
      <c r="T1088" s="170"/>
      <c r="U1088" s="170"/>
      <c r="V1088" s="169">
        <v>1800</v>
      </c>
      <c r="W1088" s="172"/>
      <c r="X1088" s="169" t="s">
        <v>147</v>
      </c>
      <c r="Y1088" s="173">
        <v>900</v>
      </c>
      <c r="Z1088" s="172">
        <v>900</v>
      </c>
      <c r="AA1088" s="169" t="s">
        <v>39</v>
      </c>
      <c r="AB1088" s="174"/>
    </row>
    <row r="1089" spans="1:28" ht="15.75" customHeight="1" x14ac:dyDescent="0.2">
      <c r="A1089" s="168"/>
      <c r="B1089" s="169" t="s">
        <v>246</v>
      </c>
      <c r="C1089" s="169" t="s">
        <v>1591</v>
      </c>
      <c r="D1089" s="170" t="s">
        <v>1758</v>
      </c>
      <c r="E1089" s="170" t="s">
        <v>2352</v>
      </c>
      <c r="F1089" s="170"/>
      <c r="G1089" s="170" t="s">
        <v>185</v>
      </c>
      <c r="H1089" s="169" t="s">
        <v>3484</v>
      </c>
      <c r="I1089" s="171" t="s">
        <v>3590</v>
      </c>
      <c r="J1089" s="87" t="s">
        <v>30</v>
      </c>
      <c r="K1089" s="170"/>
      <c r="L1089" s="170"/>
      <c r="M1089" s="169" t="s">
        <v>188</v>
      </c>
      <c r="N1089" s="169" t="s">
        <v>3660</v>
      </c>
      <c r="O1089" s="170" t="s">
        <v>246</v>
      </c>
      <c r="P1089" s="170" t="s">
        <v>246</v>
      </c>
      <c r="Q1089" s="170"/>
      <c r="R1089" s="170"/>
      <c r="S1089" s="176">
        <v>43336</v>
      </c>
      <c r="T1089" s="170"/>
      <c r="U1089" s="170"/>
      <c r="V1089" s="169">
        <v>1912.5</v>
      </c>
      <c r="W1089" s="172"/>
      <c r="X1089" s="169" t="s">
        <v>147</v>
      </c>
      <c r="Y1089" s="173"/>
      <c r="Z1089" s="172">
        <v>1912.5</v>
      </c>
      <c r="AA1089" s="169" t="s">
        <v>39</v>
      </c>
      <c r="AB1089" s="174"/>
    </row>
    <row r="1090" spans="1:28" ht="15.75" customHeight="1" x14ac:dyDescent="0.2">
      <c r="A1090" s="168"/>
      <c r="B1090" s="169" t="s">
        <v>246</v>
      </c>
      <c r="C1090" s="169" t="s">
        <v>1592</v>
      </c>
      <c r="D1090" s="170" t="s">
        <v>1758</v>
      </c>
      <c r="E1090" s="170" t="s">
        <v>2316</v>
      </c>
      <c r="F1090" s="170"/>
      <c r="G1090" s="170" t="s">
        <v>185</v>
      </c>
      <c r="H1090" s="169" t="s">
        <v>3485</v>
      </c>
      <c r="I1090" s="171" t="s">
        <v>3587</v>
      </c>
      <c r="J1090" s="87" t="s">
        <v>30</v>
      </c>
      <c r="K1090" s="170"/>
      <c r="L1090" s="170"/>
      <c r="M1090" s="169" t="s">
        <v>188</v>
      </c>
      <c r="N1090" s="169" t="s">
        <v>4357</v>
      </c>
      <c r="O1090" s="170" t="s">
        <v>246</v>
      </c>
      <c r="P1090" s="170" t="s">
        <v>246</v>
      </c>
      <c r="Q1090" s="170"/>
      <c r="R1090" s="170"/>
      <c r="S1090" s="176">
        <v>43336</v>
      </c>
      <c r="T1090" s="170"/>
      <c r="U1090" s="170"/>
      <c r="V1090" s="169">
        <v>1912.5</v>
      </c>
      <c r="W1090" s="172"/>
      <c r="X1090" s="169" t="s">
        <v>147</v>
      </c>
      <c r="Y1090" s="173"/>
      <c r="Z1090" s="172">
        <v>1912.5</v>
      </c>
      <c r="AA1090" s="169" t="s">
        <v>39</v>
      </c>
      <c r="AB1090" s="174"/>
    </row>
    <row r="1091" spans="1:28" ht="15.75" customHeight="1" x14ac:dyDescent="0.2">
      <c r="A1091" s="168"/>
      <c r="B1091" s="169" t="s">
        <v>246</v>
      </c>
      <c r="C1091" s="169" t="s">
        <v>1593</v>
      </c>
      <c r="D1091" s="170" t="s">
        <v>1758</v>
      </c>
      <c r="E1091" s="170" t="s">
        <v>2353</v>
      </c>
      <c r="F1091" s="170"/>
      <c r="G1091" s="170" t="s">
        <v>185</v>
      </c>
      <c r="H1091" s="169" t="s">
        <v>3486</v>
      </c>
      <c r="I1091" s="171" t="s">
        <v>3605</v>
      </c>
      <c r="J1091" s="87" t="s">
        <v>30</v>
      </c>
      <c r="K1091" s="170"/>
      <c r="L1091" s="170"/>
      <c r="M1091" s="169" t="s">
        <v>186</v>
      </c>
      <c r="N1091" s="169" t="s">
        <v>3965</v>
      </c>
      <c r="O1091" s="170" t="s">
        <v>246</v>
      </c>
      <c r="P1091" s="170" t="s">
        <v>246</v>
      </c>
      <c r="Q1091" s="170"/>
      <c r="R1091" s="170"/>
      <c r="S1091" s="176">
        <v>43340</v>
      </c>
      <c r="T1091" s="170"/>
      <c r="U1091" s="170"/>
      <c r="V1091" s="169">
        <v>1250.25</v>
      </c>
      <c r="W1091" s="172"/>
      <c r="X1091" s="169" t="s">
        <v>147</v>
      </c>
      <c r="Y1091" s="173"/>
      <c r="Z1091" s="172">
        <v>1250.25</v>
      </c>
      <c r="AA1091" s="169" t="s">
        <v>39</v>
      </c>
      <c r="AB1091" s="174"/>
    </row>
    <row r="1092" spans="1:28" ht="15.75" customHeight="1" x14ac:dyDescent="0.2">
      <c r="A1092" s="168"/>
      <c r="B1092" s="169" t="s">
        <v>246</v>
      </c>
      <c r="C1092" s="169" t="s">
        <v>1594</v>
      </c>
      <c r="D1092" s="170" t="s">
        <v>1758</v>
      </c>
      <c r="E1092" s="170" t="s">
        <v>2316</v>
      </c>
      <c r="F1092" s="170"/>
      <c r="G1092" s="170" t="s">
        <v>185</v>
      </c>
      <c r="H1092" s="169" t="s">
        <v>3487</v>
      </c>
      <c r="I1092" s="171" t="s">
        <v>3590</v>
      </c>
      <c r="J1092" s="87" t="s">
        <v>30</v>
      </c>
      <c r="K1092" s="170"/>
      <c r="L1092" s="170"/>
      <c r="M1092" s="169" t="s">
        <v>188</v>
      </c>
      <c r="N1092" s="169" t="s">
        <v>4358</v>
      </c>
      <c r="O1092" s="170" t="s">
        <v>246</v>
      </c>
      <c r="P1092" s="170" t="s">
        <v>246</v>
      </c>
      <c r="Q1092" s="170"/>
      <c r="R1092" s="170"/>
      <c r="S1092" s="176">
        <v>43342</v>
      </c>
      <c r="T1092" s="170"/>
      <c r="U1092" s="170"/>
      <c r="V1092" s="169">
        <v>1912.5</v>
      </c>
      <c r="W1092" s="172"/>
      <c r="X1092" s="169" t="s">
        <v>147</v>
      </c>
      <c r="Y1092" s="173"/>
      <c r="Z1092" s="172">
        <v>1912.5</v>
      </c>
      <c r="AA1092" s="169" t="s">
        <v>39</v>
      </c>
      <c r="AB1092" s="174"/>
    </row>
    <row r="1093" spans="1:28" ht="15.75" customHeight="1" x14ac:dyDescent="0.2">
      <c r="A1093" s="168"/>
      <c r="B1093" s="169" t="s">
        <v>246</v>
      </c>
      <c r="C1093" s="169" t="s">
        <v>1595</v>
      </c>
      <c r="D1093" s="170" t="s">
        <v>1758</v>
      </c>
      <c r="E1093" s="170" t="s">
        <v>2331</v>
      </c>
      <c r="F1093" s="170"/>
      <c r="G1093" s="170" t="s">
        <v>185</v>
      </c>
      <c r="H1093" s="169" t="s">
        <v>3488</v>
      </c>
      <c r="I1093" s="171" t="s">
        <v>3581</v>
      </c>
      <c r="J1093" s="87" t="s">
        <v>30</v>
      </c>
      <c r="K1093" s="170"/>
      <c r="L1093" s="170"/>
      <c r="M1093" s="169" t="s">
        <v>188</v>
      </c>
      <c r="N1093" s="169" t="s">
        <v>4359</v>
      </c>
      <c r="O1093" s="170" t="s">
        <v>246</v>
      </c>
      <c r="P1093" s="170" t="s">
        <v>246</v>
      </c>
      <c r="Q1093" s="170"/>
      <c r="R1093" s="170"/>
      <c r="S1093" s="176">
        <v>43346</v>
      </c>
      <c r="T1093" s="170"/>
      <c r="U1093" s="170"/>
      <c r="V1093" s="169">
        <v>1875</v>
      </c>
      <c r="W1093" s="172"/>
      <c r="X1093" s="169" t="s">
        <v>147</v>
      </c>
      <c r="Y1093" s="173"/>
      <c r="Z1093" s="172">
        <v>1875</v>
      </c>
      <c r="AA1093" s="169" t="s">
        <v>39</v>
      </c>
      <c r="AB1093" s="174"/>
    </row>
    <row r="1094" spans="1:28" ht="15.75" customHeight="1" x14ac:dyDescent="0.2">
      <c r="A1094" s="168"/>
      <c r="B1094" s="169"/>
      <c r="C1094" s="169" t="s">
        <v>1596</v>
      </c>
      <c r="D1094" s="170" t="s">
        <v>1758</v>
      </c>
      <c r="E1094" s="170" t="s">
        <v>2331</v>
      </c>
      <c r="F1094" s="170"/>
      <c r="G1094" s="170" t="s">
        <v>185</v>
      </c>
      <c r="H1094" s="169" t="s">
        <v>3489</v>
      </c>
      <c r="I1094" s="171" t="s">
        <v>3626</v>
      </c>
      <c r="J1094" s="87" t="s">
        <v>30</v>
      </c>
      <c r="K1094" s="170"/>
      <c r="L1094" s="170"/>
      <c r="M1094" s="169" t="s">
        <v>188</v>
      </c>
      <c r="N1094" s="169" t="s">
        <v>4360</v>
      </c>
      <c r="O1094" s="170" t="s">
        <v>168</v>
      </c>
      <c r="P1094" s="170" t="s">
        <v>4505</v>
      </c>
      <c r="Q1094" s="170"/>
      <c r="R1094" s="170"/>
      <c r="S1094" s="176">
        <v>43348</v>
      </c>
      <c r="T1094" s="170"/>
      <c r="U1094" s="170"/>
      <c r="V1094" s="169">
        <v>1875</v>
      </c>
      <c r="W1094" s="172"/>
      <c r="X1094" s="169" t="s">
        <v>147</v>
      </c>
      <c r="Y1094" s="173"/>
      <c r="Z1094" s="172">
        <v>1875</v>
      </c>
      <c r="AA1094" s="169" t="s">
        <v>39</v>
      </c>
      <c r="AB1094" s="174"/>
    </row>
    <row r="1095" spans="1:28" ht="15.75" customHeight="1" x14ac:dyDescent="0.2">
      <c r="A1095" s="168"/>
      <c r="B1095" s="169" t="s">
        <v>246</v>
      </c>
      <c r="C1095" s="169" t="s">
        <v>1597</v>
      </c>
      <c r="D1095" s="170" t="s">
        <v>1758</v>
      </c>
      <c r="E1095" s="170" t="s">
        <v>2313</v>
      </c>
      <c r="F1095" s="170"/>
      <c r="G1095" s="170" t="s">
        <v>185</v>
      </c>
      <c r="H1095" s="169" t="s">
        <v>3490</v>
      </c>
      <c r="I1095" s="171" t="s">
        <v>3581</v>
      </c>
      <c r="J1095" s="87" t="s">
        <v>30</v>
      </c>
      <c r="K1095" s="170"/>
      <c r="L1095" s="170"/>
      <c r="M1095" s="169" t="s">
        <v>184</v>
      </c>
      <c r="N1095" s="169" t="s">
        <v>3745</v>
      </c>
      <c r="O1095" s="170" t="s">
        <v>246</v>
      </c>
      <c r="P1095" s="170" t="s">
        <v>246</v>
      </c>
      <c r="Q1095" s="170"/>
      <c r="R1095" s="170"/>
      <c r="S1095" s="176">
        <v>43348</v>
      </c>
      <c r="T1095" s="170"/>
      <c r="U1095" s="170"/>
      <c r="V1095" s="169">
        <v>2137.5</v>
      </c>
      <c r="W1095" s="172"/>
      <c r="X1095" s="169" t="s">
        <v>147</v>
      </c>
      <c r="Y1095" s="173"/>
      <c r="Z1095" s="172">
        <v>2137.5</v>
      </c>
      <c r="AA1095" s="169" t="s">
        <v>39</v>
      </c>
      <c r="AB1095" s="174"/>
    </row>
    <row r="1096" spans="1:28" ht="15.75" customHeight="1" x14ac:dyDescent="0.2">
      <c r="A1096" s="168"/>
      <c r="B1096" s="169" t="s">
        <v>246</v>
      </c>
      <c r="C1096" s="169" t="s">
        <v>1598</v>
      </c>
      <c r="D1096" s="170" t="s">
        <v>1758</v>
      </c>
      <c r="E1096" s="170" t="s">
        <v>2304</v>
      </c>
      <c r="F1096" s="170"/>
      <c r="G1096" s="170" t="s">
        <v>185</v>
      </c>
      <c r="H1096" s="169" t="s">
        <v>3491</v>
      </c>
      <c r="I1096" s="171" t="s">
        <v>3592</v>
      </c>
      <c r="J1096" s="87" t="s">
        <v>30</v>
      </c>
      <c r="K1096" s="170"/>
      <c r="L1096" s="170"/>
      <c r="M1096" s="169" t="s">
        <v>186</v>
      </c>
      <c r="N1096" s="169" t="s">
        <v>4361</v>
      </c>
      <c r="O1096" s="170" t="s">
        <v>246</v>
      </c>
      <c r="P1096" s="170" t="s">
        <v>246</v>
      </c>
      <c r="Q1096" s="170"/>
      <c r="R1096" s="170"/>
      <c r="S1096" s="176">
        <v>43348</v>
      </c>
      <c r="T1096" s="170"/>
      <c r="U1096" s="170"/>
      <c r="V1096" s="169">
        <v>1800</v>
      </c>
      <c r="W1096" s="172"/>
      <c r="X1096" s="169" t="s">
        <v>147</v>
      </c>
      <c r="Y1096" s="173"/>
      <c r="Z1096" s="172">
        <v>1800</v>
      </c>
      <c r="AA1096" s="169" t="s">
        <v>39</v>
      </c>
      <c r="AB1096" s="174"/>
    </row>
    <row r="1097" spans="1:28" ht="15.75" customHeight="1" x14ac:dyDescent="0.2">
      <c r="A1097" s="168"/>
      <c r="B1097" s="169" t="s">
        <v>246</v>
      </c>
      <c r="C1097" s="169" t="s">
        <v>1599</v>
      </c>
      <c r="D1097" s="170" t="s">
        <v>1758</v>
      </c>
      <c r="E1097" s="170" t="s">
        <v>2354</v>
      </c>
      <c r="F1097" s="170"/>
      <c r="G1097" s="170" t="s">
        <v>185</v>
      </c>
      <c r="H1097" s="169" t="s">
        <v>3492</v>
      </c>
      <c r="I1097" s="171" t="s">
        <v>3581</v>
      </c>
      <c r="J1097" s="87" t="s">
        <v>30</v>
      </c>
      <c r="K1097" s="170"/>
      <c r="L1097" s="170"/>
      <c r="M1097" s="169" t="s">
        <v>188</v>
      </c>
      <c r="N1097" s="169" t="s">
        <v>4362</v>
      </c>
      <c r="O1097" s="170" t="s">
        <v>246</v>
      </c>
      <c r="P1097" s="170" t="s">
        <v>246</v>
      </c>
      <c r="Q1097" s="170"/>
      <c r="R1097" s="170"/>
      <c r="S1097" s="176">
        <v>43349</v>
      </c>
      <c r="T1097" s="170"/>
      <c r="U1097" s="170"/>
      <c r="V1097" s="169">
        <v>2150.25</v>
      </c>
      <c r="W1097" s="172"/>
      <c r="X1097" s="169" t="s">
        <v>147</v>
      </c>
      <c r="Y1097" s="173"/>
      <c r="Z1097" s="172">
        <v>2150.25</v>
      </c>
      <c r="AA1097" s="169" t="s">
        <v>39</v>
      </c>
      <c r="AB1097" s="174"/>
    </row>
    <row r="1098" spans="1:28" ht="15.75" customHeight="1" x14ac:dyDescent="0.2">
      <c r="A1098" s="168"/>
      <c r="B1098" s="169" t="s">
        <v>246</v>
      </c>
      <c r="C1098" s="169" t="s">
        <v>1600</v>
      </c>
      <c r="D1098" s="170" t="s">
        <v>1758</v>
      </c>
      <c r="E1098" s="170" t="s">
        <v>2355</v>
      </c>
      <c r="F1098" s="170"/>
      <c r="G1098" s="170" t="s">
        <v>185</v>
      </c>
      <c r="H1098" s="169" t="s">
        <v>3493</v>
      </c>
      <c r="I1098" s="171" t="s">
        <v>3581</v>
      </c>
      <c r="J1098" s="87" t="s">
        <v>30</v>
      </c>
      <c r="K1098" s="170"/>
      <c r="L1098" s="170"/>
      <c r="M1098" s="169" t="s">
        <v>188</v>
      </c>
      <c r="N1098" s="169" t="s">
        <v>3686</v>
      </c>
      <c r="O1098" s="170" t="s">
        <v>246</v>
      </c>
      <c r="P1098" s="170" t="s">
        <v>246</v>
      </c>
      <c r="Q1098" s="170"/>
      <c r="R1098" s="170"/>
      <c r="S1098" s="176">
        <v>43353</v>
      </c>
      <c r="T1098" s="170"/>
      <c r="U1098" s="170"/>
      <c r="V1098" s="169">
        <v>1550.25</v>
      </c>
      <c r="W1098" s="172"/>
      <c r="X1098" s="169" t="s">
        <v>147</v>
      </c>
      <c r="Y1098" s="173"/>
      <c r="Z1098" s="172">
        <v>1550.25</v>
      </c>
      <c r="AA1098" s="169" t="s">
        <v>39</v>
      </c>
      <c r="AB1098" s="174"/>
    </row>
    <row r="1099" spans="1:28" ht="15.75" customHeight="1" x14ac:dyDescent="0.2">
      <c r="A1099" s="168"/>
      <c r="B1099" s="169" t="s">
        <v>246</v>
      </c>
      <c r="C1099" s="169" t="s">
        <v>1601</v>
      </c>
      <c r="D1099" s="170" t="s">
        <v>1758</v>
      </c>
      <c r="E1099" s="170" t="s">
        <v>2342</v>
      </c>
      <c r="F1099" s="170"/>
      <c r="G1099" s="170" t="s">
        <v>185</v>
      </c>
      <c r="H1099" s="169" t="s">
        <v>3494</v>
      </c>
      <c r="I1099" s="171" t="s">
        <v>3593</v>
      </c>
      <c r="J1099" s="87" t="s">
        <v>30</v>
      </c>
      <c r="K1099" s="170"/>
      <c r="L1099" s="170"/>
      <c r="M1099" s="169" t="s">
        <v>186</v>
      </c>
      <c r="N1099" s="169" t="s">
        <v>4363</v>
      </c>
      <c r="O1099" s="170" t="s">
        <v>246</v>
      </c>
      <c r="P1099" s="170" t="s">
        <v>246</v>
      </c>
      <c r="Q1099" s="170"/>
      <c r="R1099" s="170"/>
      <c r="S1099" s="176">
        <v>43353</v>
      </c>
      <c r="T1099" s="170"/>
      <c r="U1099" s="170"/>
      <c r="V1099" s="169">
        <v>1400.25</v>
      </c>
      <c r="W1099" s="172"/>
      <c r="X1099" s="169" t="s">
        <v>147</v>
      </c>
      <c r="Y1099" s="173"/>
      <c r="Z1099" s="172">
        <v>1400.25</v>
      </c>
      <c r="AA1099" s="169" t="s">
        <v>39</v>
      </c>
      <c r="AB1099" s="174"/>
    </row>
    <row r="1100" spans="1:28" ht="15.75" customHeight="1" x14ac:dyDescent="0.2">
      <c r="A1100" s="168"/>
      <c r="B1100" s="169" t="s">
        <v>246</v>
      </c>
      <c r="C1100" s="169" t="s">
        <v>1602</v>
      </c>
      <c r="D1100" s="170" t="s">
        <v>1758</v>
      </c>
      <c r="E1100" s="170" t="s">
        <v>2306</v>
      </c>
      <c r="F1100" s="170"/>
      <c r="G1100" s="170" t="s">
        <v>185</v>
      </c>
      <c r="H1100" s="169" t="s">
        <v>3495</v>
      </c>
      <c r="I1100" s="171" t="s">
        <v>3580</v>
      </c>
      <c r="J1100" s="87" t="s">
        <v>30</v>
      </c>
      <c r="K1100" s="170"/>
      <c r="L1100" s="170"/>
      <c r="M1100" s="169" t="s">
        <v>32</v>
      </c>
      <c r="N1100" s="169" t="s">
        <v>4364</v>
      </c>
      <c r="O1100" s="170" t="s">
        <v>246</v>
      </c>
      <c r="P1100" s="170" t="s">
        <v>246</v>
      </c>
      <c r="Q1100" s="170"/>
      <c r="R1100" s="170"/>
      <c r="S1100" s="176">
        <v>43355</v>
      </c>
      <c r="T1100" s="170"/>
      <c r="U1100" s="170"/>
      <c r="V1100" s="169">
        <v>1125</v>
      </c>
      <c r="W1100" s="172"/>
      <c r="X1100" s="169" t="s">
        <v>147</v>
      </c>
      <c r="Y1100" s="173"/>
      <c r="Z1100" s="172">
        <v>1125</v>
      </c>
      <c r="AA1100" s="169" t="s">
        <v>39</v>
      </c>
      <c r="AB1100" s="174"/>
    </row>
    <row r="1101" spans="1:28" ht="15.75" customHeight="1" x14ac:dyDescent="0.2">
      <c r="A1101" s="168"/>
      <c r="B1101" s="169" t="s">
        <v>246</v>
      </c>
      <c r="C1101" s="169" t="s">
        <v>1603</v>
      </c>
      <c r="D1101" s="170" t="s">
        <v>1758</v>
      </c>
      <c r="E1101" s="170" t="s">
        <v>2319</v>
      </c>
      <c r="F1101" s="170"/>
      <c r="G1101" s="170" t="s">
        <v>185</v>
      </c>
      <c r="H1101" s="169" t="s">
        <v>3496</v>
      </c>
      <c r="I1101" s="171" t="s">
        <v>3580</v>
      </c>
      <c r="J1101" s="87" t="s">
        <v>30</v>
      </c>
      <c r="K1101" s="170"/>
      <c r="L1101" s="170"/>
      <c r="M1101" s="169" t="s">
        <v>32</v>
      </c>
      <c r="N1101" s="169" t="s">
        <v>4365</v>
      </c>
      <c r="O1101" s="170" t="s">
        <v>246</v>
      </c>
      <c r="P1101" s="170" t="s">
        <v>246</v>
      </c>
      <c r="Q1101" s="170"/>
      <c r="R1101" s="170"/>
      <c r="S1101" s="176">
        <v>43356</v>
      </c>
      <c r="T1101" s="170"/>
      <c r="U1101" s="170"/>
      <c r="V1101" s="169">
        <v>1875</v>
      </c>
      <c r="W1101" s="172"/>
      <c r="X1101" s="169" t="s">
        <v>147</v>
      </c>
      <c r="Y1101" s="173"/>
      <c r="Z1101" s="172">
        <v>1875</v>
      </c>
      <c r="AA1101" s="169" t="s">
        <v>39</v>
      </c>
      <c r="AB1101" s="174"/>
    </row>
    <row r="1102" spans="1:28" ht="15.75" customHeight="1" x14ac:dyDescent="0.2">
      <c r="A1102" s="168"/>
      <c r="B1102" s="169" t="s">
        <v>246</v>
      </c>
      <c r="C1102" s="169" t="s">
        <v>1604</v>
      </c>
      <c r="D1102" s="170" t="s">
        <v>1758</v>
      </c>
      <c r="E1102" s="170" t="s">
        <v>2309</v>
      </c>
      <c r="F1102" s="170"/>
      <c r="G1102" s="170" t="s">
        <v>185</v>
      </c>
      <c r="H1102" s="169" t="s">
        <v>3497</v>
      </c>
      <c r="I1102" s="171" t="s">
        <v>3580</v>
      </c>
      <c r="J1102" s="87" t="s">
        <v>30</v>
      </c>
      <c r="K1102" s="170"/>
      <c r="L1102" s="170"/>
      <c r="M1102" s="169" t="s">
        <v>32</v>
      </c>
      <c r="N1102" s="169" t="s">
        <v>4366</v>
      </c>
      <c r="O1102" s="170" t="s">
        <v>246</v>
      </c>
      <c r="P1102" s="170" t="s">
        <v>246</v>
      </c>
      <c r="Q1102" s="170"/>
      <c r="R1102" s="170"/>
      <c r="S1102" s="176">
        <v>43360</v>
      </c>
      <c r="T1102" s="170"/>
      <c r="U1102" s="170"/>
      <c r="V1102" s="169">
        <v>1875</v>
      </c>
      <c r="W1102" s="172"/>
      <c r="X1102" s="169" t="s">
        <v>147</v>
      </c>
      <c r="Y1102" s="173"/>
      <c r="Z1102" s="172">
        <v>1875</v>
      </c>
      <c r="AA1102" s="169" t="s">
        <v>39</v>
      </c>
      <c r="AB1102" s="174"/>
    </row>
    <row r="1103" spans="1:28" ht="15.75" customHeight="1" x14ac:dyDescent="0.2">
      <c r="A1103" s="168"/>
      <c r="B1103" s="169" t="s">
        <v>246</v>
      </c>
      <c r="C1103" s="169" t="s">
        <v>1605</v>
      </c>
      <c r="D1103" s="170" t="s">
        <v>1758</v>
      </c>
      <c r="E1103" s="170" t="s">
        <v>2356</v>
      </c>
      <c r="F1103" s="170"/>
      <c r="G1103" s="170" t="s">
        <v>185</v>
      </c>
      <c r="H1103" s="169" t="s">
        <v>3498</v>
      </c>
      <c r="I1103" s="171" t="s">
        <v>3581</v>
      </c>
      <c r="J1103" s="87" t="s">
        <v>30</v>
      </c>
      <c r="K1103" s="170"/>
      <c r="L1103" s="170"/>
      <c r="M1103" s="169" t="s">
        <v>186</v>
      </c>
      <c r="N1103" s="169" t="s">
        <v>4367</v>
      </c>
      <c r="O1103" s="170" t="s">
        <v>246</v>
      </c>
      <c r="P1103" s="170" t="s">
        <v>246</v>
      </c>
      <c r="Q1103" s="170"/>
      <c r="R1103" s="170"/>
      <c r="S1103" s="176">
        <v>43361</v>
      </c>
      <c r="T1103" s="170"/>
      <c r="U1103" s="170"/>
      <c r="V1103" s="169">
        <v>1550.25</v>
      </c>
      <c r="W1103" s="172"/>
      <c r="X1103" s="169" t="s">
        <v>147</v>
      </c>
      <c r="Y1103" s="173"/>
      <c r="Z1103" s="172">
        <v>1550.25</v>
      </c>
      <c r="AA1103" s="169" t="s">
        <v>39</v>
      </c>
      <c r="AB1103" s="174"/>
    </row>
    <row r="1104" spans="1:28" ht="15.75" customHeight="1" x14ac:dyDescent="0.2">
      <c r="A1104" s="168"/>
      <c r="B1104" s="169" t="s">
        <v>531</v>
      </c>
      <c r="C1104" s="169" t="s">
        <v>1606</v>
      </c>
      <c r="D1104" s="170" t="s">
        <v>1758</v>
      </c>
      <c r="E1104" s="170" t="s">
        <v>2357</v>
      </c>
      <c r="F1104" s="170"/>
      <c r="G1104" s="170" t="s">
        <v>185</v>
      </c>
      <c r="H1104" s="169" t="s">
        <v>3499</v>
      </c>
      <c r="I1104" s="171" t="s">
        <v>3589</v>
      </c>
      <c r="J1104" s="87"/>
      <c r="K1104" s="170"/>
      <c r="L1104" s="170"/>
      <c r="M1104" s="169" t="s">
        <v>184</v>
      </c>
      <c r="N1104" s="169" t="s">
        <v>4150</v>
      </c>
      <c r="O1104" s="170" t="s">
        <v>246</v>
      </c>
      <c r="P1104" s="170" t="s">
        <v>246</v>
      </c>
      <c r="Q1104" s="170"/>
      <c r="R1104" s="170"/>
      <c r="S1104" s="176">
        <v>43362</v>
      </c>
      <c r="T1104" s="170"/>
      <c r="U1104" s="170"/>
      <c r="V1104" s="169">
        <v>0</v>
      </c>
      <c r="W1104" s="172"/>
      <c r="X1104" s="169" t="s">
        <v>147</v>
      </c>
      <c r="Y1104" s="173"/>
      <c r="Z1104" s="172">
        <v>0</v>
      </c>
      <c r="AA1104" s="169" t="s">
        <v>39</v>
      </c>
      <c r="AB1104" s="174" t="s">
        <v>4517</v>
      </c>
    </row>
    <row r="1105" spans="1:28" ht="15.75" customHeight="1" x14ac:dyDescent="0.2">
      <c r="A1105" s="168"/>
      <c r="B1105" s="169" t="s">
        <v>246</v>
      </c>
      <c r="C1105" s="169" t="s">
        <v>1607</v>
      </c>
      <c r="D1105" s="170" t="s">
        <v>1758</v>
      </c>
      <c r="E1105" s="170" t="s">
        <v>2358</v>
      </c>
      <c r="F1105" s="170"/>
      <c r="G1105" s="170" t="s">
        <v>185</v>
      </c>
      <c r="H1105" s="169" t="s">
        <v>3500</v>
      </c>
      <c r="I1105" s="171" t="s">
        <v>3581</v>
      </c>
      <c r="J1105" s="87" t="s">
        <v>30</v>
      </c>
      <c r="K1105" s="170"/>
      <c r="L1105" s="170"/>
      <c r="M1105" s="169" t="s">
        <v>188</v>
      </c>
      <c r="N1105" s="169" t="s">
        <v>3818</v>
      </c>
      <c r="O1105" s="170" t="s">
        <v>246</v>
      </c>
      <c r="P1105" s="170" t="s">
        <v>246</v>
      </c>
      <c r="Q1105" s="170"/>
      <c r="R1105" s="170"/>
      <c r="S1105" s="176">
        <v>43367</v>
      </c>
      <c r="T1105" s="170"/>
      <c r="U1105" s="170"/>
      <c r="V1105" s="169">
        <v>1500</v>
      </c>
      <c r="W1105" s="172"/>
      <c r="X1105" s="169" t="s">
        <v>147</v>
      </c>
      <c r="Y1105" s="173"/>
      <c r="Z1105" s="172">
        <v>1500</v>
      </c>
      <c r="AA1105" s="169" t="s">
        <v>39</v>
      </c>
      <c r="AB1105" s="174"/>
    </row>
    <row r="1106" spans="1:28" ht="15.75" customHeight="1" x14ac:dyDescent="0.2">
      <c r="A1106" s="168"/>
      <c r="B1106" s="169" t="s">
        <v>246</v>
      </c>
      <c r="C1106" s="169" t="s">
        <v>1608</v>
      </c>
      <c r="D1106" s="170" t="s">
        <v>1758</v>
      </c>
      <c r="E1106" s="170" t="s">
        <v>2359</v>
      </c>
      <c r="F1106" s="170"/>
      <c r="G1106" s="170" t="s">
        <v>185</v>
      </c>
      <c r="H1106" s="169" t="s">
        <v>3501</v>
      </c>
      <c r="I1106" s="171" t="s">
        <v>3581</v>
      </c>
      <c r="J1106" s="87" t="s">
        <v>30</v>
      </c>
      <c r="K1106" s="170"/>
      <c r="L1106" s="170"/>
      <c r="M1106" s="169" t="s">
        <v>188</v>
      </c>
      <c r="N1106" s="169" t="s">
        <v>4368</v>
      </c>
      <c r="O1106" s="170" t="s">
        <v>246</v>
      </c>
      <c r="P1106" s="170" t="s">
        <v>246</v>
      </c>
      <c r="Q1106" s="170"/>
      <c r="R1106" s="170"/>
      <c r="S1106" s="176">
        <v>43367</v>
      </c>
      <c r="T1106" s="170"/>
      <c r="U1106" s="170"/>
      <c r="V1106" s="169">
        <v>1749.75</v>
      </c>
      <c r="W1106" s="172"/>
      <c r="X1106" s="169" t="s">
        <v>147</v>
      </c>
      <c r="Y1106" s="173"/>
      <c r="Z1106" s="172">
        <v>1749.75</v>
      </c>
      <c r="AA1106" s="169" t="s">
        <v>39</v>
      </c>
      <c r="AB1106" s="174"/>
    </row>
    <row r="1107" spans="1:28" ht="15.75" customHeight="1" x14ac:dyDescent="0.2">
      <c r="A1107" s="168"/>
      <c r="B1107" s="169" t="s">
        <v>532</v>
      </c>
      <c r="C1107" s="169" t="s">
        <v>1609</v>
      </c>
      <c r="D1107" s="170" t="s">
        <v>1758</v>
      </c>
      <c r="E1107" s="170" t="s">
        <v>2360</v>
      </c>
      <c r="F1107" s="170"/>
      <c r="G1107" s="170" t="s">
        <v>185</v>
      </c>
      <c r="H1107" s="169" t="s">
        <v>3502</v>
      </c>
      <c r="I1107" s="171" t="s">
        <v>3581</v>
      </c>
      <c r="J1107" s="87" t="s">
        <v>30</v>
      </c>
      <c r="K1107" s="170"/>
      <c r="L1107" s="170"/>
      <c r="M1107" s="169" t="s">
        <v>184</v>
      </c>
      <c r="N1107" s="169" t="s">
        <v>3908</v>
      </c>
      <c r="O1107" s="170" t="s">
        <v>246</v>
      </c>
      <c r="P1107" s="170" t="s">
        <v>246</v>
      </c>
      <c r="Q1107" s="170"/>
      <c r="R1107" s="170"/>
      <c r="S1107" s="176">
        <v>43368</v>
      </c>
      <c r="T1107" s="170"/>
      <c r="U1107" s="170"/>
      <c r="V1107" s="169">
        <v>1250.25</v>
      </c>
      <c r="W1107" s="172"/>
      <c r="X1107" s="169" t="s">
        <v>147</v>
      </c>
      <c r="Y1107" s="173"/>
      <c r="Z1107" s="172">
        <v>1250.25</v>
      </c>
      <c r="AA1107" s="169" t="s">
        <v>39</v>
      </c>
      <c r="AB1107" s="174"/>
    </row>
    <row r="1108" spans="1:28" ht="15.75" customHeight="1" x14ac:dyDescent="0.2">
      <c r="A1108" s="168"/>
      <c r="B1108" s="169" t="s">
        <v>246</v>
      </c>
      <c r="C1108" s="169" t="s">
        <v>1610</v>
      </c>
      <c r="D1108" s="170" t="s">
        <v>1758</v>
      </c>
      <c r="E1108" s="170" t="s">
        <v>2361</v>
      </c>
      <c r="F1108" s="170"/>
      <c r="G1108" s="170" t="s">
        <v>185</v>
      </c>
      <c r="H1108" s="169" t="s">
        <v>3503</v>
      </c>
      <c r="I1108" s="171" t="s">
        <v>3581</v>
      </c>
      <c r="J1108" s="87" t="s">
        <v>30</v>
      </c>
      <c r="K1108" s="170"/>
      <c r="L1108" s="170"/>
      <c r="M1108" s="169" t="s">
        <v>186</v>
      </c>
      <c r="N1108" s="169" t="s">
        <v>3756</v>
      </c>
      <c r="O1108" s="170" t="s">
        <v>246</v>
      </c>
      <c r="P1108" s="170" t="s">
        <v>246</v>
      </c>
      <c r="Q1108" s="170"/>
      <c r="R1108" s="170"/>
      <c r="S1108" s="176">
        <v>43368</v>
      </c>
      <c r="T1108" s="170"/>
      <c r="U1108" s="170"/>
      <c r="V1108" s="169">
        <v>1762.5</v>
      </c>
      <c r="W1108" s="172"/>
      <c r="X1108" s="169" t="s">
        <v>147</v>
      </c>
      <c r="Y1108" s="173"/>
      <c r="Z1108" s="172">
        <v>1762.5</v>
      </c>
      <c r="AA1108" s="169" t="s">
        <v>39</v>
      </c>
      <c r="AB1108" s="174"/>
    </row>
    <row r="1109" spans="1:28" ht="15.75" customHeight="1" x14ac:dyDescent="0.2">
      <c r="A1109" s="168"/>
      <c r="B1109" s="169"/>
      <c r="C1109" s="169" t="s">
        <v>1611</v>
      </c>
      <c r="D1109" s="170" t="s">
        <v>1758</v>
      </c>
      <c r="E1109" s="170" t="s">
        <v>2362</v>
      </c>
      <c r="F1109" s="170"/>
      <c r="G1109" s="170" t="s">
        <v>185</v>
      </c>
      <c r="H1109" s="169" t="s">
        <v>3504</v>
      </c>
      <c r="I1109" s="171" t="s">
        <v>3580</v>
      </c>
      <c r="J1109" s="87" t="s">
        <v>30</v>
      </c>
      <c r="K1109" s="170"/>
      <c r="L1109" s="170"/>
      <c r="M1109" s="169" t="s">
        <v>184</v>
      </c>
      <c r="N1109" s="169" t="s">
        <v>4188</v>
      </c>
      <c r="O1109" s="170" t="s">
        <v>246</v>
      </c>
      <c r="P1109" s="170" t="s">
        <v>246</v>
      </c>
      <c r="Q1109" s="170"/>
      <c r="R1109" s="170"/>
      <c r="S1109" s="176">
        <v>43370</v>
      </c>
      <c r="T1109" s="170"/>
      <c r="U1109" s="170"/>
      <c r="V1109" s="169">
        <v>1500</v>
      </c>
      <c r="W1109" s="172"/>
      <c r="X1109" s="169" t="s">
        <v>147</v>
      </c>
      <c r="Y1109" s="173"/>
      <c r="Z1109" s="172">
        <v>1500</v>
      </c>
      <c r="AA1109" s="169" t="s">
        <v>39</v>
      </c>
      <c r="AB1109" s="174"/>
    </row>
    <row r="1110" spans="1:28" ht="15.75" customHeight="1" x14ac:dyDescent="0.2">
      <c r="A1110" s="168"/>
      <c r="B1110" s="169" t="s">
        <v>246</v>
      </c>
      <c r="C1110" s="169" t="s">
        <v>1612</v>
      </c>
      <c r="D1110" s="170" t="s">
        <v>1758</v>
      </c>
      <c r="E1110" s="170" t="s">
        <v>2309</v>
      </c>
      <c r="F1110" s="170"/>
      <c r="G1110" s="170" t="s">
        <v>185</v>
      </c>
      <c r="H1110" s="169" t="s">
        <v>3505</v>
      </c>
      <c r="I1110" s="171" t="s">
        <v>3604</v>
      </c>
      <c r="J1110" s="87" t="s">
        <v>30</v>
      </c>
      <c r="K1110" s="170"/>
      <c r="L1110" s="170"/>
      <c r="M1110" s="169" t="s">
        <v>179</v>
      </c>
      <c r="N1110" s="169" t="s">
        <v>4369</v>
      </c>
      <c r="O1110" s="170" t="s">
        <v>246</v>
      </c>
      <c r="P1110" s="170" t="s">
        <v>246</v>
      </c>
      <c r="Q1110" s="170"/>
      <c r="R1110" s="170"/>
      <c r="S1110" s="176">
        <v>43371</v>
      </c>
      <c r="T1110" s="170"/>
      <c r="U1110" s="170"/>
      <c r="V1110" s="169">
        <v>1875</v>
      </c>
      <c r="W1110" s="172">
        <v>1959.13</v>
      </c>
      <c r="X1110" s="169" t="s">
        <v>147</v>
      </c>
      <c r="Y1110" s="173"/>
      <c r="Z1110" s="172">
        <v>1875</v>
      </c>
      <c r="AA1110" s="169" t="s">
        <v>39</v>
      </c>
      <c r="AB1110" s="174"/>
    </row>
    <row r="1111" spans="1:28" ht="15.75" customHeight="1" x14ac:dyDescent="0.2">
      <c r="A1111" s="168"/>
      <c r="B1111" s="169"/>
      <c r="C1111" s="169" t="s">
        <v>1613</v>
      </c>
      <c r="D1111" s="170" t="s">
        <v>1758</v>
      </c>
      <c r="E1111" s="170" t="s">
        <v>2313</v>
      </c>
      <c r="F1111" s="170"/>
      <c r="G1111" s="170" t="s">
        <v>185</v>
      </c>
      <c r="H1111" s="169" t="s">
        <v>3506</v>
      </c>
      <c r="I1111" s="171" t="s">
        <v>3581</v>
      </c>
      <c r="J1111" s="87" t="s">
        <v>30</v>
      </c>
      <c r="K1111" s="170"/>
      <c r="L1111" s="170"/>
      <c r="M1111" s="169" t="s">
        <v>184</v>
      </c>
      <c r="N1111" s="169" t="s">
        <v>4370</v>
      </c>
      <c r="O1111" s="170" t="s">
        <v>246</v>
      </c>
      <c r="P1111" s="170" t="s">
        <v>246</v>
      </c>
      <c r="Q1111" s="170"/>
      <c r="R1111" s="170"/>
      <c r="S1111" s="176">
        <v>43371</v>
      </c>
      <c r="T1111" s="170"/>
      <c r="U1111" s="170"/>
      <c r="V1111" s="169">
        <v>2137.5</v>
      </c>
      <c r="W1111" s="172"/>
      <c r="X1111" s="169" t="s">
        <v>147</v>
      </c>
      <c r="Y1111" s="173"/>
      <c r="Z1111" s="172">
        <v>2137.5</v>
      </c>
      <c r="AA1111" s="169" t="s">
        <v>39</v>
      </c>
      <c r="AB1111" s="174"/>
    </row>
    <row r="1112" spans="1:28" ht="15.75" customHeight="1" x14ac:dyDescent="0.2">
      <c r="A1112" s="168"/>
      <c r="B1112" s="169" t="s">
        <v>246</v>
      </c>
      <c r="C1112" s="169" t="s">
        <v>1614</v>
      </c>
      <c r="D1112" s="170" t="s">
        <v>1758</v>
      </c>
      <c r="E1112" s="170" t="s">
        <v>2363</v>
      </c>
      <c r="F1112" s="170"/>
      <c r="G1112" s="170" t="s">
        <v>185</v>
      </c>
      <c r="H1112" s="169" t="s">
        <v>3507</v>
      </c>
      <c r="I1112" s="171" t="s">
        <v>3581</v>
      </c>
      <c r="J1112" s="87" t="s">
        <v>30</v>
      </c>
      <c r="K1112" s="170"/>
      <c r="L1112" s="170"/>
      <c r="M1112" s="169" t="s">
        <v>188</v>
      </c>
      <c r="N1112" s="169" t="s">
        <v>4371</v>
      </c>
      <c r="O1112" s="170" t="s">
        <v>246</v>
      </c>
      <c r="P1112" s="170" t="s">
        <v>246</v>
      </c>
      <c r="Q1112" s="170"/>
      <c r="R1112" s="170"/>
      <c r="S1112" s="176">
        <v>43371</v>
      </c>
      <c r="T1112" s="170"/>
      <c r="U1112" s="170"/>
      <c r="V1112" s="169">
        <v>1500</v>
      </c>
      <c r="W1112" s="172"/>
      <c r="X1112" s="169" t="s">
        <v>147</v>
      </c>
      <c r="Y1112" s="173"/>
      <c r="Z1112" s="172">
        <v>1500</v>
      </c>
      <c r="AA1112" s="169" t="s">
        <v>39</v>
      </c>
      <c r="AB1112" s="174"/>
    </row>
    <row r="1113" spans="1:28" ht="15.75" customHeight="1" x14ac:dyDescent="0.2">
      <c r="A1113" s="168"/>
      <c r="B1113" s="169" t="s">
        <v>246</v>
      </c>
      <c r="C1113" s="169" t="s">
        <v>1615</v>
      </c>
      <c r="D1113" s="170" t="s">
        <v>1758</v>
      </c>
      <c r="E1113" s="170" t="s">
        <v>2364</v>
      </c>
      <c r="F1113" s="170"/>
      <c r="G1113" s="170" t="s">
        <v>185</v>
      </c>
      <c r="H1113" s="169" t="s">
        <v>3508</v>
      </c>
      <c r="I1113" s="171" t="s">
        <v>3591</v>
      </c>
      <c r="J1113" s="87" t="s">
        <v>30</v>
      </c>
      <c r="K1113" s="170"/>
      <c r="L1113" s="170"/>
      <c r="M1113" s="169" t="s">
        <v>188</v>
      </c>
      <c r="N1113" s="169" t="s">
        <v>4372</v>
      </c>
      <c r="O1113" s="170" t="s">
        <v>246</v>
      </c>
      <c r="P1113" s="170" t="s">
        <v>246</v>
      </c>
      <c r="Q1113" s="170"/>
      <c r="R1113" s="170"/>
      <c r="S1113" s="176">
        <v>43372</v>
      </c>
      <c r="T1113" s="170"/>
      <c r="U1113" s="170"/>
      <c r="V1113" s="169">
        <v>2100</v>
      </c>
      <c r="W1113" s="172"/>
      <c r="X1113" s="169" t="s">
        <v>147</v>
      </c>
      <c r="Y1113" s="173"/>
      <c r="Z1113" s="172">
        <v>2100</v>
      </c>
      <c r="AA1113" s="169" t="s">
        <v>39</v>
      </c>
      <c r="AB1113" s="174"/>
    </row>
    <row r="1114" spans="1:28" ht="15.75" customHeight="1" x14ac:dyDescent="0.2">
      <c r="A1114" s="168"/>
      <c r="B1114" s="169" t="s">
        <v>246</v>
      </c>
      <c r="C1114" s="169" t="s">
        <v>1616</v>
      </c>
      <c r="D1114" s="170" t="s">
        <v>1758</v>
      </c>
      <c r="E1114" s="170" t="s">
        <v>2365</v>
      </c>
      <c r="F1114" s="170"/>
      <c r="G1114" s="170" t="s">
        <v>185</v>
      </c>
      <c r="H1114" s="169" t="s">
        <v>3509</v>
      </c>
      <c r="I1114" s="171" t="s">
        <v>3581</v>
      </c>
      <c r="J1114" s="87" t="s">
        <v>30</v>
      </c>
      <c r="K1114" s="170"/>
      <c r="L1114" s="170"/>
      <c r="M1114" s="169" t="s">
        <v>3635</v>
      </c>
      <c r="N1114" s="169" t="s">
        <v>4373</v>
      </c>
      <c r="O1114" s="170" t="s">
        <v>246</v>
      </c>
      <c r="P1114" s="170" t="s">
        <v>246</v>
      </c>
      <c r="Q1114" s="170"/>
      <c r="R1114" s="170"/>
      <c r="S1114" s="176">
        <v>43376</v>
      </c>
      <c r="T1114" s="170"/>
      <c r="U1114" s="170"/>
      <c r="V1114" s="169">
        <v>1500</v>
      </c>
      <c r="W1114" s="172"/>
      <c r="X1114" s="169" t="s">
        <v>147</v>
      </c>
      <c r="Y1114" s="173"/>
      <c r="Z1114" s="172">
        <v>1500</v>
      </c>
      <c r="AA1114" s="169" t="s">
        <v>39</v>
      </c>
      <c r="AB1114" s="174"/>
    </row>
    <row r="1115" spans="1:28" ht="15.75" customHeight="1" x14ac:dyDescent="0.2">
      <c r="A1115" s="168"/>
      <c r="B1115" s="169" t="s">
        <v>246</v>
      </c>
      <c r="C1115" s="169" t="s">
        <v>1617</v>
      </c>
      <c r="D1115" s="170" t="s">
        <v>1758</v>
      </c>
      <c r="E1115" s="170" t="s">
        <v>2366</v>
      </c>
      <c r="F1115" s="170"/>
      <c r="G1115" s="170" t="s">
        <v>185</v>
      </c>
      <c r="H1115" s="169" t="s">
        <v>3510</v>
      </c>
      <c r="I1115" s="171" t="s">
        <v>3592</v>
      </c>
      <c r="J1115" s="87" t="s">
        <v>30</v>
      </c>
      <c r="K1115" s="170"/>
      <c r="L1115" s="170"/>
      <c r="M1115" s="169" t="s">
        <v>188</v>
      </c>
      <c r="N1115" s="169" t="s">
        <v>4075</v>
      </c>
      <c r="O1115" s="170" t="s">
        <v>246</v>
      </c>
      <c r="P1115" s="170" t="s">
        <v>246</v>
      </c>
      <c r="Q1115" s="170"/>
      <c r="R1115" s="170"/>
      <c r="S1115" s="176">
        <v>43377</v>
      </c>
      <c r="T1115" s="170"/>
      <c r="U1115" s="170"/>
      <c r="V1115" s="169">
        <v>1250.25</v>
      </c>
      <c r="W1115" s="172"/>
      <c r="X1115" s="169" t="s">
        <v>147</v>
      </c>
      <c r="Y1115" s="173"/>
      <c r="Z1115" s="172">
        <v>1250.25</v>
      </c>
      <c r="AA1115" s="169" t="s">
        <v>39</v>
      </c>
      <c r="AB1115" s="174"/>
    </row>
    <row r="1116" spans="1:28" ht="15.75" customHeight="1" x14ac:dyDescent="0.2">
      <c r="A1116" s="168"/>
      <c r="B1116" s="169"/>
      <c r="C1116" s="169" t="s">
        <v>1618</v>
      </c>
      <c r="D1116" s="170" t="s">
        <v>1758</v>
      </c>
      <c r="E1116" s="170" t="s">
        <v>2302</v>
      </c>
      <c r="F1116" s="170"/>
      <c r="G1116" s="170" t="s">
        <v>185</v>
      </c>
      <c r="H1116" s="169" t="s">
        <v>3511</v>
      </c>
      <c r="I1116" s="171" t="s">
        <v>3581</v>
      </c>
      <c r="J1116" s="87" t="s">
        <v>30</v>
      </c>
      <c r="K1116" s="170" t="s">
        <v>31</v>
      </c>
      <c r="L1116" s="170"/>
      <c r="M1116" s="169" t="s">
        <v>184</v>
      </c>
      <c r="N1116" s="169" t="s">
        <v>4374</v>
      </c>
      <c r="O1116" s="170" t="s">
        <v>168</v>
      </c>
      <c r="P1116" s="170" t="s">
        <v>4506</v>
      </c>
      <c r="Q1116" s="170"/>
      <c r="R1116" s="170"/>
      <c r="S1116" s="176">
        <v>43381</v>
      </c>
      <c r="T1116" s="170"/>
      <c r="U1116" s="170"/>
      <c r="V1116" s="169">
        <v>1650</v>
      </c>
      <c r="W1116" s="172"/>
      <c r="X1116" s="169" t="s">
        <v>147</v>
      </c>
      <c r="Y1116" s="173">
        <v>825</v>
      </c>
      <c r="Z1116" s="172">
        <v>825</v>
      </c>
      <c r="AA1116" s="169" t="s">
        <v>39</v>
      </c>
      <c r="AB1116" s="174"/>
    </row>
    <row r="1117" spans="1:28" ht="15.75" customHeight="1" x14ac:dyDescent="0.2">
      <c r="A1117" s="168"/>
      <c r="B1117" s="169" t="s">
        <v>533</v>
      </c>
      <c r="C1117" s="169" t="s">
        <v>1619</v>
      </c>
      <c r="D1117" s="170" t="s">
        <v>1758</v>
      </c>
      <c r="E1117" s="170" t="s">
        <v>2367</v>
      </c>
      <c r="F1117" s="170"/>
      <c r="G1117" s="170" t="s">
        <v>185</v>
      </c>
      <c r="H1117" s="169" t="s">
        <v>3512</v>
      </c>
      <c r="I1117" s="171" t="s">
        <v>3592</v>
      </c>
      <c r="J1117" s="87" t="s">
        <v>30</v>
      </c>
      <c r="K1117" s="170"/>
      <c r="L1117" s="170"/>
      <c r="M1117" s="169" t="s">
        <v>184</v>
      </c>
      <c r="N1117" s="169" t="s">
        <v>4375</v>
      </c>
      <c r="O1117" s="170" t="s">
        <v>246</v>
      </c>
      <c r="P1117" s="170" t="s">
        <v>246</v>
      </c>
      <c r="Q1117" s="170"/>
      <c r="R1117" s="170"/>
      <c r="S1117" s="176">
        <v>43381</v>
      </c>
      <c r="T1117" s="170"/>
      <c r="U1117" s="170"/>
      <c r="V1117" s="169">
        <v>1500</v>
      </c>
      <c r="W1117" s="172"/>
      <c r="X1117" s="169" t="s">
        <v>147</v>
      </c>
      <c r="Y1117" s="173"/>
      <c r="Z1117" s="172">
        <v>1500</v>
      </c>
      <c r="AA1117" s="169" t="s">
        <v>39</v>
      </c>
      <c r="AB1117" s="174"/>
    </row>
    <row r="1118" spans="1:28" ht="15.75" customHeight="1" x14ac:dyDescent="0.2">
      <c r="A1118" s="168"/>
      <c r="B1118" s="169"/>
      <c r="C1118" s="169" t="s">
        <v>1620</v>
      </c>
      <c r="D1118" s="170" t="s">
        <v>1758</v>
      </c>
      <c r="E1118" s="170" t="s">
        <v>2313</v>
      </c>
      <c r="F1118" s="170"/>
      <c r="G1118" s="170" t="s">
        <v>185</v>
      </c>
      <c r="H1118" s="169" t="s">
        <v>3513</v>
      </c>
      <c r="I1118" s="171" t="s">
        <v>3581</v>
      </c>
      <c r="J1118" s="87" t="s">
        <v>30</v>
      </c>
      <c r="K1118" s="170"/>
      <c r="L1118" s="170"/>
      <c r="M1118" s="169" t="s">
        <v>184</v>
      </c>
      <c r="N1118" s="169" t="s">
        <v>3745</v>
      </c>
      <c r="O1118" s="170" t="s">
        <v>246</v>
      </c>
      <c r="P1118" s="170" t="s">
        <v>246</v>
      </c>
      <c r="Q1118" s="170"/>
      <c r="R1118" s="170"/>
      <c r="S1118" s="176">
        <v>43383</v>
      </c>
      <c r="T1118" s="170"/>
      <c r="U1118" s="170"/>
      <c r="V1118" s="169">
        <v>2137.5</v>
      </c>
      <c r="W1118" s="172"/>
      <c r="X1118" s="169" t="s">
        <v>147</v>
      </c>
      <c r="Y1118" s="173"/>
      <c r="Z1118" s="172">
        <v>2137.5</v>
      </c>
      <c r="AA1118" s="169" t="s">
        <v>39</v>
      </c>
      <c r="AB1118" s="174"/>
    </row>
    <row r="1119" spans="1:28" ht="15.75" customHeight="1" x14ac:dyDescent="0.2">
      <c r="A1119" s="168"/>
      <c r="B1119" s="169" t="s">
        <v>246</v>
      </c>
      <c r="C1119" s="169" t="s">
        <v>1621</v>
      </c>
      <c r="D1119" s="170" t="s">
        <v>1758</v>
      </c>
      <c r="E1119" s="170" t="s">
        <v>2342</v>
      </c>
      <c r="F1119" s="170"/>
      <c r="G1119" s="170" t="s">
        <v>185</v>
      </c>
      <c r="H1119" s="169" t="s">
        <v>3514</v>
      </c>
      <c r="I1119" s="171" t="s">
        <v>3592</v>
      </c>
      <c r="J1119" s="87" t="s">
        <v>30</v>
      </c>
      <c r="K1119" s="170"/>
      <c r="L1119" s="170"/>
      <c r="M1119" s="169" t="s">
        <v>188</v>
      </c>
      <c r="N1119" s="169" t="s">
        <v>4376</v>
      </c>
      <c r="O1119" s="170" t="s">
        <v>246</v>
      </c>
      <c r="P1119" s="170" t="s">
        <v>246</v>
      </c>
      <c r="Q1119" s="170"/>
      <c r="R1119" s="170"/>
      <c r="S1119" s="176">
        <v>43383</v>
      </c>
      <c r="T1119" s="170"/>
      <c r="U1119" s="170"/>
      <c r="V1119" s="169">
        <v>1400.25</v>
      </c>
      <c r="W1119" s="172"/>
      <c r="X1119" s="169" t="s">
        <v>147</v>
      </c>
      <c r="Y1119" s="173"/>
      <c r="Z1119" s="172">
        <v>1400.25</v>
      </c>
      <c r="AA1119" s="169" t="s">
        <v>39</v>
      </c>
      <c r="AB1119" s="174"/>
    </row>
    <row r="1120" spans="1:28" ht="15.75" customHeight="1" x14ac:dyDescent="0.2">
      <c r="A1120" s="168"/>
      <c r="B1120" s="169" t="s">
        <v>246</v>
      </c>
      <c r="C1120" s="169" t="s">
        <v>1622</v>
      </c>
      <c r="D1120" s="170" t="s">
        <v>1758</v>
      </c>
      <c r="E1120" s="170" t="s">
        <v>2309</v>
      </c>
      <c r="F1120" s="170"/>
      <c r="G1120" s="170" t="s">
        <v>185</v>
      </c>
      <c r="H1120" s="169" t="s">
        <v>3515</v>
      </c>
      <c r="I1120" s="171" t="s">
        <v>3581</v>
      </c>
      <c r="J1120" s="87" t="s">
        <v>30</v>
      </c>
      <c r="K1120" s="170"/>
      <c r="L1120" s="170"/>
      <c r="M1120" s="169" t="s">
        <v>179</v>
      </c>
      <c r="N1120" s="169" t="s">
        <v>4377</v>
      </c>
      <c r="O1120" s="170" t="s">
        <v>246</v>
      </c>
      <c r="P1120" s="170" t="s">
        <v>246</v>
      </c>
      <c r="Q1120" s="170"/>
      <c r="R1120" s="170"/>
      <c r="S1120" s="176">
        <v>43385</v>
      </c>
      <c r="T1120" s="170"/>
      <c r="U1120" s="170"/>
      <c r="V1120" s="169">
        <v>1875</v>
      </c>
      <c r="W1120" s="172"/>
      <c r="X1120" s="169" t="s">
        <v>147</v>
      </c>
      <c r="Y1120" s="173"/>
      <c r="Z1120" s="172">
        <v>1875</v>
      </c>
      <c r="AA1120" s="169" t="s">
        <v>39</v>
      </c>
      <c r="AB1120" s="174"/>
    </row>
    <row r="1121" spans="1:28" ht="15.75" customHeight="1" x14ac:dyDescent="0.2">
      <c r="A1121" s="168"/>
      <c r="B1121" s="169" t="s">
        <v>246</v>
      </c>
      <c r="C1121" s="169" t="s">
        <v>1623</v>
      </c>
      <c r="D1121" s="170" t="s">
        <v>1758</v>
      </c>
      <c r="E1121" s="170" t="s">
        <v>2324</v>
      </c>
      <c r="F1121" s="170"/>
      <c r="G1121" s="170" t="s">
        <v>185</v>
      </c>
      <c r="H1121" s="169" t="s">
        <v>3516</v>
      </c>
      <c r="I1121" s="171" t="s">
        <v>3581</v>
      </c>
      <c r="J1121" s="87" t="s">
        <v>30</v>
      </c>
      <c r="K1121" s="170"/>
      <c r="L1121" s="170"/>
      <c r="M1121" s="169" t="s">
        <v>190</v>
      </c>
      <c r="N1121" s="169" t="s">
        <v>4378</v>
      </c>
      <c r="O1121" s="170" t="s">
        <v>246</v>
      </c>
      <c r="P1121" s="170" t="s">
        <v>246</v>
      </c>
      <c r="Q1121" s="170"/>
      <c r="R1121" s="170"/>
      <c r="S1121" s="176">
        <v>43386</v>
      </c>
      <c r="T1121" s="170"/>
      <c r="U1121" s="170"/>
      <c r="V1121" s="169">
        <v>1974.75</v>
      </c>
      <c r="W1121" s="172"/>
      <c r="X1121" s="169" t="s">
        <v>147</v>
      </c>
      <c r="Y1121" s="173"/>
      <c r="Z1121" s="172">
        <v>1974.75</v>
      </c>
      <c r="AA1121" s="169" t="s">
        <v>39</v>
      </c>
      <c r="AB1121" s="174"/>
    </row>
    <row r="1122" spans="1:28" ht="15.75" customHeight="1" x14ac:dyDescent="0.2">
      <c r="A1122" s="168"/>
      <c r="B1122" s="169" t="s">
        <v>534</v>
      </c>
      <c r="C1122" s="169" t="s">
        <v>1624</v>
      </c>
      <c r="D1122" s="170" t="s">
        <v>1758</v>
      </c>
      <c r="E1122" s="170" t="s">
        <v>2324</v>
      </c>
      <c r="F1122" s="170"/>
      <c r="G1122" s="170" t="s">
        <v>185</v>
      </c>
      <c r="H1122" s="169" t="s">
        <v>3517</v>
      </c>
      <c r="I1122" s="171" t="s">
        <v>3581</v>
      </c>
      <c r="J1122" s="87" t="s">
        <v>30</v>
      </c>
      <c r="K1122" s="170" t="s">
        <v>31</v>
      </c>
      <c r="L1122" s="170"/>
      <c r="M1122" s="169" t="s">
        <v>184</v>
      </c>
      <c r="N1122" s="169" t="s">
        <v>4087</v>
      </c>
      <c r="O1122" s="170" t="s">
        <v>37</v>
      </c>
      <c r="P1122" s="170" t="s">
        <v>4507</v>
      </c>
      <c r="Q1122" s="170"/>
      <c r="R1122" s="170"/>
      <c r="S1122" s="176">
        <v>43388</v>
      </c>
      <c r="T1122" s="170"/>
      <c r="U1122" s="170"/>
      <c r="V1122" s="169">
        <v>1974.75</v>
      </c>
      <c r="W1122" s="172"/>
      <c r="X1122" s="169" t="s">
        <v>147</v>
      </c>
      <c r="Y1122" s="173">
        <v>987.37</v>
      </c>
      <c r="Z1122" s="172">
        <v>987.38</v>
      </c>
      <c r="AA1122" s="169" t="s">
        <v>39</v>
      </c>
      <c r="AB1122" s="174"/>
    </row>
    <row r="1123" spans="1:28" ht="15.75" customHeight="1" x14ac:dyDescent="0.2">
      <c r="A1123" s="168"/>
      <c r="B1123" s="169"/>
      <c r="C1123" s="169" t="s">
        <v>1625</v>
      </c>
      <c r="D1123" s="170" t="s">
        <v>1758</v>
      </c>
      <c r="E1123" s="170" t="s">
        <v>2368</v>
      </c>
      <c r="F1123" s="170"/>
      <c r="G1123" s="170" t="s">
        <v>185</v>
      </c>
      <c r="H1123" s="169" t="s">
        <v>3518</v>
      </c>
      <c r="I1123" s="171" t="s">
        <v>3581</v>
      </c>
      <c r="J1123" s="87" t="s">
        <v>30</v>
      </c>
      <c r="K1123" s="170"/>
      <c r="L1123" s="170"/>
      <c r="M1123" s="169" t="s">
        <v>184</v>
      </c>
      <c r="N1123" s="169" t="s">
        <v>4379</v>
      </c>
      <c r="O1123" s="170" t="s">
        <v>246</v>
      </c>
      <c r="P1123" s="170" t="s">
        <v>246</v>
      </c>
      <c r="Q1123" s="170"/>
      <c r="R1123" s="170"/>
      <c r="S1123" s="176">
        <v>43391</v>
      </c>
      <c r="T1123" s="170"/>
      <c r="U1123" s="170"/>
      <c r="V1123" s="169">
        <v>2049.75</v>
      </c>
      <c r="W1123" s="172"/>
      <c r="X1123" s="169" t="s">
        <v>147</v>
      </c>
      <c r="Y1123" s="173"/>
      <c r="Z1123" s="172">
        <v>2049.75</v>
      </c>
      <c r="AA1123" s="169" t="s">
        <v>39</v>
      </c>
      <c r="AB1123" s="174"/>
    </row>
    <row r="1124" spans="1:28" ht="15.75" customHeight="1" x14ac:dyDescent="0.2">
      <c r="A1124" s="168"/>
      <c r="B1124" s="169" t="s">
        <v>246</v>
      </c>
      <c r="C1124" s="169" t="s">
        <v>1626</v>
      </c>
      <c r="D1124" s="170" t="s">
        <v>1758</v>
      </c>
      <c r="E1124" s="170" t="s">
        <v>2358</v>
      </c>
      <c r="F1124" s="170"/>
      <c r="G1124" s="170" t="s">
        <v>185</v>
      </c>
      <c r="H1124" s="169" t="s">
        <v>3519</v>
      </c>
      <c r="I1124" s="171" t="s">
        <v>3581</v>
      </c>
      <c r="J1124" s="87" t="s">
        <v>30</v>
      </c>
      <c r="K1124" s="170"/>
      <c r="L1124" s="170"/>
      <c r="M1124" s="169" t="s">
        <v>188</v>
      </c>
      <c r="N1124" s="169" t="s">
        <v>3818</v>
      </c>
      <c r="O1124" s="170" t="s">
        <v>246</v>
      </c>
      <c r="P1124" s="170" t="s">
        <v>246</v>
      </c>
      <c r="Q1124" s="170"/>
      <c r="R1124" s="170"/>
      <c r="S1124" s="176">
        <v>43392</v>
      </c>
      <c r="T1124" s="170"/>
      <c r="U1124" s="170"/>
      <c r="V1124" s="169">
        <v>1500</v>
      </c>
      <c r="W1124" s="172"/>
      <c r="X1124" s="169" t="s">
        <v>147</v>
      </c>
      <c r="Y1124" s="173"/>
      <c r="Z1124" s="172">
        <v>1500</v>
      </c>
      <c r="AA1124" s="169" t="s">
        <v>39</v>
      </c>
      <c r="AB1124" s="174"/>
    </row>
    <row r="1125" spans="1:28" ht="15.75" customHeight="1" x14ac:dyDescent="0.2">
      <c r="A1125" s="168"/>
      <c r="B1125" s="169" t="s">
        <v>246</v>
      </c>
      <c r="C1125" s="169" t="s">
        <v>1627</v>
      </c>
      <c r="D1125" s="170" t="s">
        <v>1758</v>
      </c>
      <c r="E1125" s="170" t="s">
        <v>2369</v>
      </c>
      <c r="F1125" s="170"/>
      <c r="G1125" s="170" t="s">
        <v>185</v>
      </c>
      <c r="H1125" s="169" t="s">
        <v>3520</v>
      </c>
      <c r="I1125" s="171" t="s">
        <v>3581</v>
      </c>
      <c r="J1125" s="87" t="s">
        <v>30</v>
      </c>
      <c r="K1125" s="170"/>
      <c r="L1125" s="170"/>
      <c r="M1125" s="169" t="s">
        <v>32</v>
      </c>
      <c r="N1125" s="169" t="s">
        <v>4380</v>
      </c>
      <c r="O1125" s="170" t="s">
        <v>246</v>
      </c>
      <c r="P1125" s="170" t="s">
        <v>246</v>
      </c>
      <c r="Q1125" s="170"/>
      <c r="R1125" s="170"/>
      <c r="S1125" s="176">
        <v>43397</v>
      </c>
      <c r="T1125" s="170"/>
      <c r="U1125" s="170"/>
      <c r="V1125" s="169">
        <v>1875</v>
      </c>
      <c r="W1125" s="172"/>
      <c r="X1125" s="169" t="s">
        <v>147</v>
      </c>
      <c r="Y1125" s="173"/>
      <c r="Z1125" s="172">
        <v>1875</v>
      </c>
      <c r="AA1125" s="169" t="s">
        <v>39</v>
      </c>
      <c r="AB1125" s="174"/>
    </row>
    <row r="1126" spans="1:28" ht="15.75" customHeight="1" x14ac:dyDescent="0.2">
      <c r="A1126" s="168"/>
      <c r="B1126" s="169" t="s">
        <v>535</v>
      </c>
      <c r="C1126" s="169" t="s">
        <v>1628</v>
      </c>
      <c r="D1126" s="170" t="s">
        <v>1758</v>
      </c>
      <c r="E1126" s="170" t="s">
        <v>2370</v>
      </c>
      <c r="F1126" s="170"/>
      <c r="G1126" s="170" t="s">
        <v>185</v>
      </c>
      <c r="H1126" s="169" t="s">
        <v>3521</v>
      </c>
      <c r="I1126" s="171" t="s">
        <v>3581</v>
      </c>
      <c r="J1126" s="87" t="s">
        <v>30</v>
      </c>
      <c r="K1126" s="170"/>
      <c r="L1126" s="170"/>
      <c r="M1126" s="169" t="s">
        <v>3633</v>
      </c>
      <c r="N1126" s="169" t="s">
        <v>3856</v>
      </c>
      <c r="O1126" s="170" t="s">
        <v>246</v>
      </c>
      <c r="P1126" s="170" t="s">
        <v>246</v>
      </c>
      <c r="Q1126" s="170"/>
      <c r="R1126" s="170"/>
      <c r="S1126" s="176">
        <v>43399</v>
      </c>
      <c r="T1126" s="170"/>
      <c r="U1126" s="170"/>
      <c r="V1126" s="169">
        <v>1875</v>
      </c>
      <c r="W1126" s="172">
        <v>2097.3000000000002</v>
      </c>
      <c r="X1126" s="169" t="s">
        <v>147</v>
      </c>
      <c r="Y1126" s="173"/>
      <c r="Z1126" s="172">
        <v>1875</v>
      </c>
      <c r="AA1126" s="169" t="s">
        <v>39</v>
      </c>
      <c r="AB1126" s="174"/>
    </row>
    <row r="1127" spans="1:28" ht="15.75" customHeight="1" x14ac:dyDescent="0.2">
      <c r="A1127" s="168"/>
      <c r="B1127" s="169" t="s">
        <v>246</v>
      </c>
      <c r="C1127" s="169" t="s">
        <v>1629</v>
      </c>
      <c r="D1127" s="170" t="s">
        <v>1758</v>
      </c>
      <c r="E1127" s="170" t="s">
        <v>2365</v>
      </c>
      <c r="F1127" s="170"/>
      <c r="G1127" s="170" t="s">
        <v>185</v>
      </c>
      <c r="H1127" s="169" t="s">
        <v>3522</v>
      </c>
      <c r="I1127" s="171" t="s">
        <v>3581</v>
      </c>
      <c r="J1127" s="87" t="s">
        <v>30</v>
      </c>
      <c r="K1127" s="170"/>
      <c r="L1127" s="170"/>
      <c r="M1127" s="169" t="s">
        <v>188</v>
      </c>
      <c r="N1127" s="169" t="s">
        <v>4381</v>
      </c>
      <c r="O1127" s="170" t="s">
        <v>246</v>
      </c>
      <c r="P1127" s="170" t="s">
        <v>246</v>
      </c>
      <c r="Q1127" s="170"/>
      <c r="R1127" s="170"/>
      <c r="S1127" s="176">
        <v>43399</v>
      </c>
      <c r="T1127" s="170"/>
      <c r="U1127" s="170"/>
      <c r="V1127" s="169">
        <v>1500</v>
      </c>
      <c r="W1127" s="172"/>
      <c r="X1127" s="169" t="s">
        <v>147</v>
      </c>
      <c r="Y1127" s="173"/>
      <c r="Z1127" s="172">
        <v>1500</v>
      </c>
      <c r="AA1127" s="169" t="s">
        <v>39</v>
      </c>
      <c r="AB1127" s="174"/>
    </row>
    <row r="1128" spans="1:28" ht="15.75" customHeight="1" x14ac:dyDescent="0.2">
      <c r="A1128" s="168"/>
      <c r="B1128" s="169" t="s">
        <v>246</v>
      </c>
      <c r="C1128" s="169" t="s">
        <v>1630</v>
      </c>
      <c r="D1128" s="170" t="s">
        <v>1758</v>
      </c>
      <c r="E1128" s="170" t="s">
        <v>2371</v>
      </c>
      <c r="F1128" s="170"/>
      <c r="G1128" s="170" t="s">
        <v>185</v>
      </c>
      <c r="H1128" s="169" t="s">
        <v>3523</v>
      </c>
      <c r="I1128" s="171" t="s">
        <v>3580</v>
      </c>
      <c r="J1128" s="87" t="s">
        <v>30</v>
      </c>
      <c r="K1128" s="170"/>
      <c r="L1128" s="170"/>
      <c r="M1128" s="169" t="s">
        <v>188</v>
      </c>
      <c r="N1128" s="169" t="s">
        <v>4382</v>
      </c>
      <c r="O1128" s="170" t="s">
        <v>246</v>
      </c>
      <c r="P1128" s="170" t="s">
        <v>246</v>
      </c>
      <c r="Q1128" s="170"/>
      <c r="R1128" s="170"/>
      <c r="S1128" s="176">
        <v>43402</v>
      </c>
      <c r="T1128" s="170"/>
      <c r="U1128" s="170"/>
      <c r="V1128" s="169">
        <v>1762.5</v>
      </c>
      <c r="W1128" s="172"/>
      <c r="X1128" s="169" t="s">
        <v>147</v>
      </c>
      <c r="Y1128" s="173"/>
      <c r="Z1128" s="172">
        <v>1762.5</v>
      </c>
      <c r="AA1128" s="169" t="s">
        <v>39</v>
      </c>
      <c r="AB1128" s="174"/>
    </row>
    <row r="1129" spans="1:28" ht="15.75" customHeight="1" x14ac:dyDescent="0.2">
      <c r="A1129" s="168"/>
      <c r="B1129" s="169"/>
      <c r="C1129" s="169" t="s">
        <v>1631</v>
      </c>
      <c r="D1129" s="170" t="s">
        <v>1758</v>
      </c>
      <c r="E1129" s="170" t="s">
        <v>2372</v>
      </c>
      <c r="F1129" s="170"/>
      <c r="G1129" s="170" t="s">
        <v>185</v>
      </c>
      <c r="H1129" s="169" t="s">
        <v>3524</v>
      </c>
      <c r="I1129" s="171" t="s">
        <v>3581</v>
      </c>
      <c r="J1129" s="87" t="s">
        <v>30</v>
      </c>
      <c r="K1129" s="170"/>
      <c r="L1129" s="170"/>
      <c r="M1129" s="169" t="s">
        <v>184</v>
      </c>
      <c r="N1129" s="169" t="s">
        <v>4067</v>
      </c>
      <c r="O1129" s="170" t="s">
        <v>246</v>
      </c>
      <c r="P1129" s="170" t="s">
        <v>246</v>
      </c>
      <c r="Q1129" s="170"/>
      <c r="R1129" s="170"/>
      <c r="S1129" s="176">
        <v>43402</v>
      </c>
      <c r="T1129" s="170"/>
      <c r="U1129" s="170"/>
      <c r="V1129" s="169">
        <v>1500</v>
      </c>
      <c r="W1129" s="172"/>
      <c r="X1129" s="169" t="s">
        <v>147</v>
      </c>
      <c r="Y1129" s="173"/>
      <c r="Z1129" s="172">
        <v>1500</v>
      </c>
      <c r="AA1129" s="169" t="s">
        <v>39</v>
      </c>
      <c r="AB1129" s="174"/>
    </row>
    <row r="1130" spans="1:28" ht="15.75" customHeight="1" x14ac:dyDescent="0.2">
      <c r="A1130" s="168"/>
      <c r="B1130" s="169" t="s">
        <v>536</v>
      </c>
      <c r="C1130" s="169" t="s">
        <v>1632</v>
      </c>
      <c r="D1130" s="170" t="s">
        <v>1758</v>
      </c>
      <c r="E1130" s="170" t="s">
        <v>2373</v>
      </c>
      <c r="F1130" s="170"/>
      <c r="G1130" s="170" t="s">
        <v>185</v>
      </c>
      <c r="H1130" s="169" t="s">
        <v>3525</v>
      </c>
      <c r="I1130" s="171" t="s">
        <v>3581</v>
      </c>
      <c r="J1130" s="87" t="s">
        <v>30</v>
      </c>
      <c r="K1130" s="170"/>
      <c r="L1130" s="170"/>
      <c r="M1130" s="169" t="s">
        <v>184</v>
      </c>
      <c r="N1130" s="169" t="s">
        <v>4383</v>
      </c>
      <c r="O1130" s="170" t="s">
        <v>246</v>
      </c>
      <c r="P1130" s="170" t="s">
        <v>246</v>
      </c>
      <c r="Q1130" s="170"/>
      <c r="R1130" s="170"/>
      <c r="S1130" s="176">
        <v>43403</v>
      </c>
      <c r="T1130" s="170"/>
      <c r="U1130" s="170"/>
      <c r="V1130" s="169">
        <v>1500</v>
      </c>
      <c r="W1130" s="172"/>
      <c r="X1130" s="169" t="s">
        <v>147</v>
      </c>
      <c r="Y1130" s="173"/>
      <c r="Z1130" s="172">
        <v>1500</v>
      </c>
      <c r="AA1130" s="169" t="s">
        <v>39</v>
      </c>
      <c r="AB1130" s="174"/>
    </row>
    <row r="1131" spans="1:28" ht="15.75" customHeight="1" x14ac:dyDescent="0.2">
      <c r="A1131" s="168"/>
      <c r="B1131" s="169" t="s">
        <v>246</v>
      </c>
      <c r="C1131" s="169" t="s">
        <v>1633</v>
      </c>
      <c r="D1131" s="170" t="s">
        <v>1758</v>
      </c>
      <c r="E1131" s="170" t="s">
        <v>2374</v>
      </c>
      <c r="F1131" s="170"/>
      <c r="G1131" s="170" t="s">
        <v>185</v>
      </c>
      <c r="H1131" s="169" t="s">
        <v>3526</v>
      </c>
      <c r="I1131" s="171" t="s">
        <v>3581</v>
      </c>
      <c r="J1131" s="87" t="s">
        <v>30</v>
      </c>
      <c r="K1131" s="170"/>
      <c r="L1131" s="170"/>
      <c r="M1131" s="169" t="s">
        <v>32</v>
      </c>
      <c r="N1131" s="169" t="s">
        <v>4384</v>
      </c>
      <c r="O1131" s="170" t="s">
        <v>246</v>
      </c>
      <c r="P1131" s="170" t="s">
        <v>246</v>
      </c>
      <c r="Q1131" s="170"/>
      <c r="R1131" s="170"/>
      <c r="S1131" s="176">
        <v>43406</v>
      </c>
      <c r="T1131" s="170"/>
      <c r="U1131" s="170"/>
      <c r="V1131" s="169">
        <v>1875</v>
      </c>
      <c r="W1131" s="172"/>
      <c r="X1131" s="169" t="s">
        <v>147</v>
      </c>
      <c r="Y1131" s="173"/>
      <c r="Z1131" s="172">
        <v>1875</v>
      </c>
      <c r="AA1131" s="169" t="s">
        <v>39</v>
      </c>
      <c r="AB1131" s="174"/>
    </row>
    <row r="1132" spans="1:28" ht="15.75" customHeight="1" x14ac:dyDescent="0.2">
      <c r="A1132" s="168"/>
      <c r="B1132" s="169" t="s">
        <v>246</v>
      </c>
      <c r="C1132" s="169" t="s">
        <v>1634</v>
      </c>
      <c r="D1132" s="170" t="s">
        <v>1758</v>
      </c>
      <c r="E1132" s="170" t="s">
        <v>2329</v>
      </c>
      <c r="F1132" s="170"/>
      <c r="G1132" s="170" t="s">
        <v>185</v>
      </c>
      <c r="H1132" s="169" t="s">
        <v>3527</v>
      </c>
      <c r="I1132" s="171" t="s">
        <v>3592</v>
      </c>
      <c r="J1132" s="87" t="s">
        <v>30</v>
      </c>
      <c r="K1132" s="170"/>
      <c r="L1132" s="170"/>
      <c r="M1132" s="169" t="s">
        <v>188</v>
      </c>
      <c r="N1132" s="169" t="s">
        <v>4385</v>
      </c>
      <c r="O1132" s="170" t="s">
        <v>246</v>
      </c>
      <c r="P1132" s="170" t="s">
        <v>246</v>
      </c>
      <c r="Q1132" s="170"/>
      <c r="R1132" s="170"/>
      <c r="S1132" s="176">
        <v>43406</v>
      </c>
      <c r="T1132" s="170"/>
      <c r="U1132" s="170"/>
      <c r="V1132" s="169">
        <v>1912.5</v>
      </c>
      <c r="W1132" s="172"/>
      <c r="X1132" s="169" t="s">
        <v>147</v>
      </c>
      <c r="Y1132" s="173"/>
      <c r="Z1132" s="172">
        <v>1912.5</v>
      </c>
      <c r="AA1132" s="169" t="s">
        <v>39</v>
      </c>
      <c r="AB1132" s="174"/>
    </row>
    <row r="1133" spans="1:28" ht="15.75" customHeight="1" x14ac:dyDescent="0.2">
      <c r="A1133" s="168"/>
      <c r="B1133" s="169" t="s">
        <v>246</v>
      </c>
      <c r="C1133" s="169" t="s">
        <v>1635</v>
      </c>
      <c r="D1133" s="170" t="s">
        <v>1758</v>
      </c>
      <c r="E1133" s="170" t="s">
        <v>2309</v>
      </c>
      <c r="F1133" s="170"/>
      <c r="G1133" s="170" t="s">
        <v>185</v>
      </c>
      <c r="H1133" s="169" t="s">
        <v>3528</v>
      </c>
      <c r="I1133" s="171" t="s">
        <v>3592</v>
      </c>
      <c r="J1133" s="87" t="s">
        <v>30</v>
      </c>
      <c r="K1133" s="170"/>
      <c r="L1133" s="170"/>
      <c r="M1133" s="169" t="s">
        <v>3641</v>
      </c>
      <c r="N1133" s="169" t="s">
        <v>4386</v>
      </c>
      <c r="O1133" s="170" t="s">
        <v>246</v>
      </c>
      <c r="P1133" s="170" t="s">
        <v>246</v>
      </c>
      <c r="Q1133" s="170"/>
      <c r="R1133" s="170"/>
      <c r="S1133" s="176">
        <v>43409</v>
      </c>
      <c r="T1133" s="170"/>
      <c r="U1133" s="170"/>
      <c r="V1133" s="169">
        <v>1875</v>
      </c>
      <c r="W1133" s="172"/>
      <c r="X1133" s="169" t="s">
        <v>147</v>
      </c>
      <c r="Y1133" s="173"/>
      <c r="Z1133" s="172">
        <v>1875</v>
      </c>
      <c r="AA1133" s="169" t="s">
        <v>39</v>
      </c>
      <c r="AB1133" s="174"/>
    </row>
    <row r="1134" spans="1:28" ht="15.75" customHeight="1" x14ac:dyDescent="0.2">
      <c r="A1134" s="168"/>
      <c r="B1134" s="169" t="s">
        <v>246</v>
      </c>
      <c r="C1134" s="169" t="s">
        <v>1636</v>
      </c>
      <c r="D1134" s="170" t="s">
        <v>1758</v>
      </c>
      <c r="E1134" s="170" t="s">
        <v>2375</v>
      </c>
      <c r="F1134" s="170"/>
      <c r="G1134" s="170" t="s">
        <v>185</v>
      </c>
      <c r="H1134" s="169" t="s">
        <v>3529</v>
      </c>
      <c r="I1134" s="171" t="s">
        <v>3592</v>
      </c>
      <c r="J1134" s="87" t="s">
        <v>30</v>
      </c>
      <c r="K1134" s="170"/>
      <c r="L1134" s="170"/>
      <c r="M1134" s="169" t="s">
        <v>186</v>
      </c>
      <c r="N1134" s="169" t="s">
        <v>3768</v>
      </c>
      <c r="O1134" s="170" t="s">
        <v>246</v>
      </c>
      <c r="P1134" s="170" t="s">
        <v>246</v>
      </c>
      <c r="Q1134" s="170"/>
      <c r="R1134" s="170"/>
      <c r="S1134" s="176">
        <v>43413</v>
      </c>
      <c r="T1134" s="170"/>
      <c r="U1134" s="170"/>
      <c r="V1134" s="169">
        <v>1762.5</v>
      </c>
      <c r="W1134" s="172"/>
      <c r="X1134" s="169" t="s">
        <v>147</v>
      </c>
      <c r="Y1134" s="173"/>
      <c r="Z1134" s="172">
        <v>1762.5</v>
      </c>
      <c r="AA1134" s="169" t="s">
        <v>39</v>
      </c>
      <c r="AB1134" s="174"/>
    </row>
    <row r="1135" spans="1:28" ht="15.75" customHeight="1" x14ac:dyDescent="0.2">
      <c r="A1135" s="168"/>
      <c r="B1135" s="169"/>
      <c r="C1135" s="169" t="s">
        <v>1637</v>
      </c>
      <c r="D1135" s="170" t="s">
        <v>1758</v>
      </c>
      <c r="E1135" s="170" t="s">
        <v>2313</v>
      </c>
      <c r="F1135" s="170"/>
      <c r="G1135" s="170" t="s">
        <v>185</v>
      </c>
      <c r="H1135" s="169" t="s">
        <v>3530</v>
      </c>
      <c r="I1135" s="171" t="s">
        <v>3592</v>
      </c>
      <c r="J1135" s="87" t="s">
        <v>30</v>
      </c>
      <c r="K1135" s="170"/>
      <c r="L1135" s="170"/>
      <c r="M1135" s="169" t="s">
        <v>184</v>
      </c>
      <c r="N1135" s="169" t="s">
        <v>4387</v>
      </c>
      <c r="O1135" s="170" t="s">
        <v>246</v>
      </c>
      <c r="P1135" s="170" t="s">
        <v>246</v>
      </c>
      <c r="Q1135" s="170"/>
      <c r="R1135" s="170"/>
      <c r="S1135" s="176">
        <v>43416</v>
      </c>
      <c r="T1135" s="170"/>
      <c r="U1135" s="170"/>
      <c r="V1135" s="169">
        <v>2137.5</v>
      </c>
      <c r="W1135" s="172"/>
      <c r="X1135" s="169" t="s">
        <v>147</v>
      </c>
      <c r="Y1135" s="173"/>
      <c r="Z1135" s="172">
        <v>2137.5</v>
      </c>
      <c r="AA1135" s="169" t="s">
        <v>39</v>
      </c>
      <c r="AB1135" s="174"/>
    </row>
    <row r="1136" spans="1:28" ht="15.75" customHeight="1" x14ac:dyDescent="0.2">
      <c r="A1136" s="168"/>
      <c r="B1136" s="169"/>
      <c r="C1136" s="169" t="s">
        <v>1638</v>
      </c>
      <c r="D1136" s="170" t="s">
        <v>1758</v>
      </c>
      <c r="E1136" s="170" t="s">
        <v>2373</v>
      </c>
      <c r="F1136" s="170"/>
      <c r="G1136" s="170" t="s">
        <v>185</v>
      </c>
      <c r="H1136" s="169" t="s">
        <v>3531</v>
      </c>
      <c r="I1136" s="171" t="s">
        <v>3592</v>
      </c>
      <c r="J1136" s="87" t="s">
        <v>30</v>
      </c>
      <c r="K1136" s="170"/>
      <c r="L1136" s="170"/>
      <c r="M1136" s="169" t="s">
        <v>184</v>
      </c>
      <c r="N1136" s="169" t="s">
        <v>4388</v>
      </c>
      <c r="O1136" s="170" t="s">
        <v>246</v>
      </c>
      <c r="P1136" s="170" t="s">
        <v>246</v>
      </c>
      <c r="Q1136" s="170"/>
      <c r="R1136" s="170"/>
      <c r="S1136" s="176">
        <v>43417</v>
      </c>
      <c r="T1136" s="170"/>
      <c r="U1136" s="170"/>
      <c r="V1136" s="169">
        <v>1500</v>
      </c>
      <c r="W1136" s="172"/>
      <c r="X1136" s="169" t="s">
        <v>147</v>
      </c>
      <c r="Y1136" s="173"/>
      <c r="Z1136" s="172">
        <v>1500</v>
      </c>
      <c r="AA1136" s="169" t="s">
        <v>39</v>
      </c>
      <c r="AB1136" s="174"/>
    </row>
    <row r="1137" spans="1:28" ht="15.75" customHeight="1" x14ac:dyDescent="0.2">
      <c r="A1137" s="168"/>
      <c r="B1137" s="169" t="s">
        <v>246</v>
      </c>
      <c r="C1137" s="169" t="s">
        <v>1639</v>
      </c>
      <c r="D1137" s="170" t="s">
        <v>1758</v>
      </c>
      <c r="E1137" s="170" t="s">
        <v>2365</v>
      </c>
      <c r="F1137" s="170"/>
      <c r="G1137" s="170" t="s">
        <v>185</v>
      </c>
      <c r="H1137" s="169" t="s">
        <v>3532</v>
      </c>
      <c r="I1137" s="171" t="s">
        <v>3592</v>
      </c>
      <c r="J1137" s="87" t="s">
        <v>30</v>
      </c>
      <c r="K1137" s="170"/>
      <c r="L1137" s="170"/>
      <c r="M1137" s="169" t="s">
        <v>32</v>
      </c>
      <c r="N1137" s="169" t="s">
        <v>4389</v>
      </c>
      <c r="O1137" s="170" t="s">
        <v>246</v>
      </c>
      <c r="P1137" s="170" t="s">
        <v>246</v>
      </c>
      <c r="Q1137" s="170"/>
      <c r="R1137" s="170"/>
      <c r="S1137" s="176">
        <v>43417</v>
      </c>
      <c r="T1137" s="170"/>
      <c r="U1137" s="170"/>
      <c r="V1137" s="169">
        <v>1500</v>
      </c>
      <c r="W1137" s="172"/>
      <c r="X1137" s="169" t="s">
        <v>147</v>
      </c>
      <c r="Y1137" s="173"/>
      <c r="Z1137" s="172">
        <v>1500</v>
      </c>
      <c r="AA1137" s="169" t="s">
        <v>39</v>
      </c>
      <c r="AB1137" s="174"/>
    </row>
    <row r="1138" spans="1:28" ht="15.75" customHeight="1" x14ac:dyDescent="0.2">
      <c r="A1138" s="168"/>
      <c r="B1138" s="169" t="s">
        <v>246</v>
      </c>
      <c r="C1138" s="169" t="s">
        <v>1640</v>
      </c>
      <c r="D1138" s="170" t="s">
        <v>1758</v>
      </c>
      <c r="E1138" s="170" t="s">
        <v>2309</v>
      </c>
      <c r="F1138" s="170"/>
      <c r="G1138" s="170" t="s">
        <v>185</v>
      </c>
      <c r="H1138" s="169" t="s">
        <v>3533</v>
      </c>
      <c r="I1138" s="171" t="s">
        <v>3592</v>
      </c>
      <c r="J1138" s="87" t="s">
        <v>30</v>
      </c>
      <c r="K1138" s="170"/>
      <c r="L1138" s="170"/>
      <c r="M1138" s="169" t="s">
        <v>3639</v>
      </c>
      <c r="N1138" s="169" t="s">
        <v>4390</v>
      </c>
      <c r="O1138" s="170" t="s">
        <v>246</v>
      </c>
      <c r="P1138" s="170" t="s">
        <v>246</v>
      </c>
      <c r="Q1138" s="170"/>
      <c r="R1138" s="170"/>
      <c r="S1138" s="176">
        <v>43420</v>
      </c>
      <c r="T1138" s="170"/>
      <c r="U1138" s="170"/>
      <c r="V1138" s="169">
        <v>1875</v>
      </c>
      <c r="W1138" s="172">
        <v>235.24</v>
      </c>
      <c r="X1138" s="169" t="s">
        <v>147</v>
      </c>
      <c r="Y1138" s="173"/>
      <c r="Z1138" s="172">
        <v>1875</v>
      </c>
      <c r="AA1138" s="169" t="s">
        <v>39</v>
      </c>
      <c r="AB1138" s="174"/>
    </row>
    <row r="1139" spans="1:28" ht="15.75" customHeight="1" x14ac:dyDescent="0.2">
      <c r="A1139" s="168"/>
      <c r="B1139" s="169"/>
      <c r="C1139" s="169" t="s">
        <v>1641</v>
      </c>
      <c r="D1139" s="170" t="s">
        <v>1758</v>
      </c>
      <c r="E1139" s="170" t="s">
        <v>2300</v>
      </c>
      <c r="F1139" s="170"/>
      <c r="G1139" s="170" t="s">
        <v>185</v>
      </c>
      <c r="H1139" s="169" t="s">
        <v>3534</v>
      </c>
      <c r="I1139" s="171" t="s">
        <v>3592</v>
      </c>
      <c r="J1139" s="87" t="s">
        <v>30</v>
      </c>
      <c r="K1139" s="170"/>
      <c r="L1139" s="170"/>
      <c r="M1139" s="169" t="s">
        <v>184</v>
      </c>
      <c r="N1139" s="169" t="s">
        <v>3745</v>
      </c>
      <c r="O1139" s="170" t="s">
        <v>246</v>
      </c>
      <c r="P1139" s="170" t="s">
        <v>246</v>
      </c>
      <c r="Q1139" s="170"/>
      <c r="R1139" s="170"/>
      <c r="S1139" s="176">
        <v>43420</v>
      </c>
      <c r="T1139" s="170"/>
      <c r="U1139" s="170"/>
      <c r="V1139" s="169">
        <v>1350</v>
      </c>
      <c r="W1139" s="172"/>
      <c r="X1139" s="169" t="s">
        <v>147</v>
      </c>
      <c r="Y1139" s="173"/>
      <c r="Z1139" s="172">
        <v>1350</v>
      </c>
      <c r="AA1139" s="169" t="s">
        <v>39</v>
      </c>
      <c r="AB1139" s="174"/>
    </row>
    <row r="1140" spans="1:28" ht="15.75" customHeight="1" x14ac:dyDescent="0.2">
      <c r="A1140" s="168"/>
      <c r="B1140" s="169" t="s">
        <v>246</v>
      </c>
      <c r="C1140" s="169" t="s">
        <v>1642</v>
      </c>
      <c r="D1140" s="170" t="s">
        <v>1758</v>
      </c>
      <c r="E1140" s="170" t="s">
        <v>2364</v>
      </c>
      <c r="F1140" s="170"/>
      <c r="G1140" s="170" t="s">
        <v>185</v>
      </c>
      <c r="H1140" s="169" t="s">
        <v>3535</v>
      </c>
      <c r="I1140" s="171" t="s">
        <v>3592</v>
      </c>
      <c r="J1140" s="87" t="s">
        <v>30</v>
      </c>
      <c r="K1140" s="170"/>
      <c r="L1140" s="170"/>
      <c r="M1140" s="169" t="s">
        <v>188</v>
      </c>
      <c r="N1140" s="169" t="s">
        <v>3864</v>
      </c>
      <c r="O1140" s="170" t="s">
        <v>246</v>
      </c>
      <c r="P1140" s="170" t="s">
        <v>246</v>
      </c>
      <c r="Q1140" s="170"/>
      <c r="R1140" s="170"/>
      <c r="S1140" s="176">
        <v>43424</v>
      </c>
      <c r="T1140" s="170"/>
      <c r="U1140" s="170"/>
      <c r="V1140" s="169">
        <v>2100</v>
      </c>
      <c r="W1140" s="172"/>
      <c r="X1140" s="169" t="s">
        <v>147</v>
      </c>
      <c r="Y1140" s="173"/>
      <c r="Z1140" s="172">
        <v>2100</v>
      </c>
      <c r="AA1140" s="169" t="s">
        <v>39</v>
      </c>
      <c r="AB1140" s="174"/>
    </row>
    <row r="1141" spans="1:28" ht="15.75" customHeight="1" x14ac:dyDescent="0.2">
      <c r="A1141" s="168"/>
      <c r="B1141" s="169" t="s">
        <v>246</v>
      </c>
      <c r="C1141" s="169" t="s">
        <v>1643</v>
      </c>
      <c r="D1141" s="170" t="s">
        <v>1758</v>
      </c>
      <c r="E1141" s="170" t="s">
        <v>2376</v>
      </c>
      <c r="F1141" s="170"/>
      <c r="G1141" s="170" t="s">
        <v>185</v>
      </c>
      <c r="H1141" s="169" t="s">
        <v>3536</v>
      </c>
      <c r="I1141" s="171" t="s">
        <v>3580</v>
      </c>
      <c r="J1141" s="87" t="s">
        <v>30</v>
      </c>
      <c r="K1141" s="170"/>
      <c r="L1141" s="170"/>
      <c r="M1141" s="169" t="s">
        <v>188</v>
      </c>
      <c r="N1141" s="169" t="s">
        <v>3850</v>
      </c>
      <c r="O1141" s="170" t="s">
        <v>246</v>
      </c>
      <c r="P1141" s="170" t="s">
        <v>246</v>
      </c>
      <c r="Q1141" s="170"/>
      <c r="R1141" s="170"/>
      <c r="S1141" s="176">
        <v>43424</v>
      </c>
      <c r="T1141" s="170"/>
      <c r="U1141" s="170"/>
      <c r="V1141" s="169">
        <v>1912.5</v>
      </c>
      <c r="W1141" s="172"/>
      <c r="X1141" s="169" t="s">
        <v>147</v>
      </c>
      <c r="Y1141" s="173"/>
      <c r="Z1141" s="172">
        <v>1912.5</v>
      </c>
      <c r="AA1141" s="169" t="s">
        <v>39</v>
      </c>
      <c r="AB1141" s="174"/>
    </row>
    <row r="1142" spans="1:28" ht="15.75" customHeight="1" x14ac:dyDescent="0.2">
      <c r="A1142" s="168"/>
      <c r="B1142" s="169"/>
      <c r="C1142" s="169" t="s">
        <v>1644</v>
      </c>
      <c r="D1142" s="170" t="s">
        <v>1758</v>
      </c>
      <c r="E1142" s="170" t="s">
        <v>2331</v>
      </c>
      <c r="F1142" s="170"/>
      <c r="G1142" s="170" t="s">
        <v>185</v>
      </c>
      <c r="H1142" s="169" t="s">
        <v>3537</v>
      </c>
      <c r="I1142" s="171" t="s">
        <v>3593</v>
      </c>
      <c r="J1142" s="87" t="s">
        <v>30</v>
      </c>
      <c r="K1142" s="170" t="s">
        <v>31</v>
      </c>
      <c r="L1142" s="170"/>
      <c r="M1142" s="169" t="s">
        <v>188</v>
      </c>
      <c r="N1142" s="169" t="s">
        <v>3778</v>
      </c>
      <c r="O1142" s="170" t="s">
        <v>176</v>
      </c>
      <c r="P1142" s="170" t="s">
        <v>4508</v>
      </c>
      <c r="Q1142" s="170"/>
      <c r="R1142" s="170"/>
      <c r="S1142" s="176">
        <v>43427</v>
      </c>
      <c r="T1142" s="170"/>
      <c r="U1142" s="170"/>
      <c r="V1142" s="169">
        <v>1875</v>
      </c>
      <c r="W1142" s="172"/>
      <c r="X1142" s="169" t="s">
        <v>147</v>
      </c>
      <c r="Y1142" s="173">
        <v>937.5</v>
      </c>
      <c r="Z1142" s="172">
        <v>937.5</v>
      </c>
      <c r="AA1142" s="169" t="s">
        <v>39</v>
      </c>
      <c r="AB1142" s="174"/>
    </row>
    <row r="1143" spans="1:28" ht="15.75" customHeight="1" x14ac:dyDescent="0.2">
      <c r="A1143" s="168"/>
      <c r="B1143" s="169" t="s">
        <v>246</v>
      </c>
      <c r="C1143" s="169" t="s">
        <v>1645</v>
      </c>
      <c r="D1143" s="170" t="s">
        <v>1758</v>
      </c>
      <c r="E1143" s="170" t="s">
        <v>2377</v>
      </c>
      <c r="F1143" s="170"/>
      <c r="G1143" s="170" t="s">
        <v>185</v>
      </c>
      <c r="H1143" s="169" t="s">
        <v>3538</v>
      </c>
      <c r="I1143" s="171" t="s">
        <v>246</v>
      </c>
      <c r="J1143" s="87" t="s">
        <v>30</v>
      </c>
      <c r="K1143" s="170"/>
      <c r="L1143" s="170"/>
      <c r="M1143" s="169" t="s">
        <v>32</v>
      </c>
      <c r="N1143" s="169" t="s">
        <v>4391</v>
      </c>
      <c r="O1143" s="170" t="s">
        <v>246</v>
      </c>
      <c r="P1143" s="170" t="s">
        <v>246</v>
      </c>
      <c r="Q1143" s="170"/>
      <c r="R1143" s="170"/>
      <c r="S1143" s="176">
        <v>43433</v>
      </c>
      <c r="T1143" s="170"/>
      <c r="U1143" s="170"/>
      <c r="V1143" s="169">
        <v>1050</v>
      </c>
      <c r="W1143" s="172"/>
      <c r="X1143" s="169" t="s">
        <v>147</v>
      </c>
      <c r="Y1143" s="173"/>
      <c r="Z1143" s="172">
        <v>1050</v>
      </c>
      <c r="AA1143" s="169" t="s">
        <v>39</v>
      </c>
      <c r="AB1143" s="174"/>
    </row>
    <row r="1144" spans="1:28" ht="15.75" customHeight="1" x14ac:dyDescent="0.2">
      <c r="A1144" s="168"/>
      <c r="B1144" s="169" t="s">
        <v>246</v>
      </c>
      <c r="C1144" s="169" t="s">
        <v>1646</v>
      </c>
      <c r="D1144" s="170" t="s">
        <v>1758</v>
      </c>
      <c r="E1144" s="170" t="s">
        <v>2378</v>
      </c>
      <c r="F1144" s="170"/>
      <c r="G1144" s="170" t="s">
        <v>185</v>
      </c>
      <c r="H1144" s="169" t="s">
        <v>3539</v>
      </c>
      <c r="I1144" s="171" t="s">
        <v>3593</v>
      </c>
      <c r="J1144" s="87" t="s">
        <v>30</v>
      </c>
      <c r="K1144" s="170"/>
      <c r="L1144" s="170"/>
      <c r="M1144" s="169" t="s">
        <v>186</v>
      </c>
      <c r="N1144" s="169" t="s">
        <v>4004</v>
      </c>
      <c r="O1144" s="170" t="s">
        <v>246</v>
      </c>
      <c r="P1144" s="170" t="s">
        <v>246</v>
      </c>
      <c r="Q1144" s="170"/>
      <c r="R1144" s="170"/>
      <c r="S1144" s="176">
        <v>43435</v>
      </c>
      <c r="T1144" s="170"/>
      <c r="U1144" s="170"/>
      <c r="V1144" s="169">
        <v>1500</v>
      </c>
      <c r="W1144" s="172"/>
      <c r="X1144" s="169" t="s">
        <v>147</v>
      </c>
      <c r="Y1144" s="173"/>
      <c r="Z1144" s="172">
        <v>1500</v>
      </c>
      <c r="AA1144" s="169" t="s">
        <v>39</v>
      </c>
      <c r="AB1144" s="174"/>
    </row>
    <row r="1145" spans="1:28" ht="15.75" customHeight="1" x14ac:dyDescent="0.2">
      <c r="A1145" s="168"/>
      <c r="B1145" s="169" t="s">
        <v>246</v>
      </c>
      <c r="C1145" s="169" t="s">
        <v>1647</v>
      </c>
      <c r="D1145" s="170" t="s">
        <v>1758</v>
      </c>
      <c r="E1145" s="170" t="s">
        <v>2329</v>
      </c>
      <c r="F1145" s="170"/>
      <c r="G1145" s="170" t="s">
        <v>185</v>
      </c>
      <c r="H1145" s="169" t="s">
        <v>3540</v>
      </c>
      <c r="I1145" s="171" t="s">
        <v>3592</v>
      </c>
      <c r="J1145" s="87" t="s">
        <v>30</v>
      </c>
      <c r="K1145" s="170"/>
      <c r="L1145" s="170"/>
      <c r="M1145" s="169" t="s">
        <v>188</v>
      </c>
      <c r="N1145" s="169" t="s">
        <v>4392</v>
      </c>
      <c r="O1145" s="170" t="s">
        <v>246</v>
      </c>
      <c r="P1145" s="170" t="s">
        <v>246</v>
      </c>
      <c r="Q1145" s="170"/>
      <c r="R1145" s="170"/>
      <c r="S1145" s="176">
        <v>43438</v>
      </c>
      <c r="T1145" s="170"/>
      <c r="U1145" s="170"/>
      <c r="V1145" s="169">
        <v>1912.5</v>
      </c>
      <c r="W1145" s="172"/>
      <c r="X1145" s="169" t="s">
        <v>147</v>
      </c>
      <c r="Y1145" s="173"/>
      <c r="Z1145" s="172">
        <v>1912.5</v>
      </c>
      <c r="AA1145" s="169" t="s">
        <v>39</v>
      </c>
      <c r="AB1145" s="174"/>
    </row>
    <row r="1146" spans="1:28" ht="15.75" customHeight="1" x14ac:dyDescent="0.2">
      <c r="A1146" s="168"/>
      <c r="B1146" s="169"/>
      <c r="C1146" s="169" t="s">
        <v>1648</v>
      </c>
      <c r="D1146" s="170" t="s">
        <v>1758</v>
      </c>
      <c r="E1146" s="170" t="s">
        <v>2379</v>
      </c>
      <c r="F1146" s="170"/>
      <c r="G1146" s="170" t="s">
        <v>185</v>
      </c>
      <c r="H1146" s="169" t="s">
        <v>3541</v>
      </c>
      <c r="I1146" s="171" t="s">
        <v>3594</v>
      </c>
      <c r="J1146" s="87" t="s">
        <v>30</v>
      </c>
      <c r="K1146" s="170"/>
      <c r="L1146" s="170"/>
      <c r="M1146" s="169" t="s">
        <v>184</v>
      </c>
      <c r="N1146" s="169" t="s">
        <v>3824</v>
      </c>
      <c r="O1146" s="170" t="s">
        <v>246</v>
      </c>
      <c r="P1146" s="170" t="s">
        <v>246</v>
      </c>
      <c r="Q1146" s="170"/>
      <c r="R1146" s="170"/>
      <c r="S1146" s="176">
        <v>43440</v>
      </c>
      <c r="T1146" s="170"/>
      <c r="U1146" s="170"/>
      <c r="V1146" s="169">
        <v>2100</v>
      </c>
      <c r="W1146" s="172"/>
      <c r="X1146" s="169" t="s">
        <v>147</v>
      </c>
      <c r="Y1146" s="173"/>
      <c r="Z1146" s="172">
        <v>2100</v>
      </c>
      <c r="AA1146" s="169" t="s">
        <v>39</v>
      </c>
      <c r="AB1146" s="174"/>
    </row>
    <row r="1147" spans="1:28" ht="15.75" customHeight="1" x14ac:dyDescent="0.2">
      <c r="A1147" s="168"/>
      <c r="B1147" s="169" t="s">
        <v>246</v>
      </c>
      <c r="C1147" s="169" t="s">
        <v>1649</v>
      </c>
      <c r="D1147" s="170" t="s">
        <v>1758</v>
      </c>
      <c r="E1147" s="170" t="s">
        <v>2319</v>
      </c>
      <c r="F1147" s="170"/>
      <c r="G1147" s="170" t="s">
        <v>185</v>
      </c>
      <c r="H1147" s="169" t="s">
        <v>3542</v>
      </c>
      <c r="I1147" s="171" t="s">
        <v>3592</v>
      </c>
      <c r="J1147" s="87" t="s">
        <v>30</v>
      </c>
      <c r="K1147" s="170"/>
      <c r="L1147" s="170"/>
      <c r="M1147" s="169" t="s">
        <v>32</v>
      </c>
      <c r="N1147" s="169" t="s">
        <v>4393</v>
      </c>
      <c r="O1147" s="170" t="s">
        <v>246</v>
      </c>
      <c r="P1147" s="170" t="s">
        <v>246</v>
      </c>
      <c r="Q1147" s="170"/>
      <c r="R1147" s="170"/>
      <c r="S1147" s="176">
        <v>43455</v>
      </c>
      <c r="T1147" s="170"/>
      <c r="U1147" s="170"/>
      <c r="V1147" s="169">
        <v>1875</v>
      </c>
      <c r="W1147" s="172">
        <v>1950</v>
      </c>
      <c r="X1147" s="169" t="s">
        <v>147</v>
      </c>
      <c r="Y1147" s="173"/>
      <c r="Z1147" s="172">
        <v>1875</v>
      </c>
      <c r="AA1147" s="169" t="s">
        <v>39</v>
      </c>
      <c r="AB1147" s="174"/>
    </row>
    <row r="1148" spans="1:28" ht="15.75" customHeight="1" x14ac:dyDescent="0.2">
      <c r="A1148" s="168"/>
      <c r="B1148" s="169" t="s">
        <v>246</v>
      </c>
      <c r="C1148" s="169" t="s">
        <v>1650</v>
      </c>
      <c r="D1148" s="170" t="s">
        <v>1758</v>
      </c>
      <c r="E1148" s="170" t="s">
        <v>2380</v>
      </c>
      <c r="F1148" s="170"/>
      <c r="G1148" s="170" t="s">
        <v>185</v>
      </c>
      <c r="H1148" s="169" t="s">
        <v>3543</v>
      </c>
      <c r="I1148" s="171" t="s">
        <v>246</v>
      </c>
      <c r="J1148" s="87" t="s">
        <v>30</v>
      </c>
      <c r="K1148" s="170"/>
      <c r="L1148" s="170"/>
      <c r="M1148" s="169" t="s">
        <v>188</v>
      </c>
      <c r="N1148" s="169" t="s">
        <v>4394</v>
      </c>
      <c r="O1148" s="170" t="s">
        <v>246</v>
      </c>
      <c r="P1148" s="170" t="s">
        <v>246</v>
      </c>
      <c r="Q1148" s="170"/>
      <c r="R1148" s="170"/>
      <c r="S1148" s="176">
        <v>43469</v>
      </c>
      <c r="T1148" s="170"/>
      <c r="U1148" s="170"/>
      <c r="V1148" s="169">
        <v>2812.5</v>
      </c>
      <c r="W1148" s="172"/>
      <c r="X1148" s="169" t="s">
        <v>147</v>
      </c>
      <c r="Y1148" s="173"/>
      <c r="Z1148" s="172">
        <v>2812.5</v>
      </c>
      <c r="AA1148" s="169" t="s">
        <v>246</v>
      </c>
      <c r="AB1148" s="174"/>
    </row>
    <row r="1149" spans="1:28" ht="15.75" customHeight="1" x14ac:dyDescent="0.2">
      <c r="A1149" s="168"/>
      <c r="B1149" s="169" t="s">
        <v>246</v>
      </c>
      <c r="C1149" s="169" t="s">
        <v>1651</v>
      </c>
      <c r="D1149" s="170" t="s">
        <v>1758</v>
      </c>
      <c r="E1149" s="170" t="s">
        <v>2365</v>
      </c>
      <c r="F1149" s="170"/>
      <c r="G1149" s="170" t="s">
        <v>185</v>
      </c>
      <c r="H1149" s="169" t="s">
        <v>3544</v>
      </c>
      <c r="I1149" s="171" t="s">
        <v>246</v>
      </c>
      <c r="J1149" s="87" t="s">
        <v>30</v>
      </c>
      <c r="K1149" s="170"/>
      <c r="L1149" s="170"/>
      <c r="M1149" s="169" t="s">
        <v>32</v>
      </c>
      <c r="N1149" s="169" t="s">
        <v>4395</v>
      </c>
      <c r="O1149" s="170" t="s">
        <v>246</v>
      </c>
      <c r="P1149" s="170" t="s">
        <v>246</v>
      </c>
      <c r="Q1149" s="170"/>
      <c r="R1149" s="170"/>
      <c r="S1149" s="176">
        <v>43471</v>
      </c>
      <c r="T1149" s="170"/>
      <c r="U1149" s="170"/>
      <c r="V1149" s="169">
        <v>1500</v>
      </c>
      <c r="W1149" s="172"/>
      <c r="X1149" s="169" t="s">
        <v>147</v>
      </c>
      <c r="Y1149" s="173"/>
      <c r="Z1149" s="172">
        <v>1500</v>
      </c>
      <c r="AA1149" s="169" t="s">
        <v>246</v>
      </c>
      <c r="AB1149" s="174"/>
    </row>
    <row r="1150" spans="1:28" ht="15.75" customHeight="1" x14ac:dyDescent="0.2">
      <c r="A1150" s="168"/>
      <c r="B1150" s="169" t="s">
        <v>246</v>
      </c>
      <c r="C1150" s="169" t="s">
        <v>1652</v>
      </c>
      <c r="D1150" s="170" t="s">
        <v>1758</v>
      </c>
      <c r="E1150" s="170" t="s">
        <v>2381</v>
      </c>
      <c r="F1150" s="170"/>
      <c r="G1150" s="170" t="s">
        <v>185</v>
      </c>
      <c r="H1150" s="169" t="s">
        <v>3545</v>
      </c>
      <c r="I1150" s="171" t="s">
        <v>246</v>
      </c>
      <c r="J1150" s="87" t="s">
        <v>30</v>
      </c>
      <c r="K1150" s="170" t="s">
        <v>31</v>
      </c>
      <c r="L1150" s="170"/>
      <c r="M1150" s="169" t="s">
        <v>186</v>
      </c>
      <c r="N1150" s="169" t="s">
        <v>3781</v>
      </c>
      <c r="O1150" s="170" t="s">
        <v>33</v>
      </c>
      <c r="P1150" s="170" t="s">
        <v>4509</v>
      </c>
      <c r="Q1150" s="170"/>
      <c r="R1150" s="170"/>
      <c r="S1150" s="176">
        <v>43472</v>
      </c>
      <c r="T1150" s="170"/>
      <c r="U1150" s="170"/>
      <c r="V1150" s="169">
        <v>1837.5</v>
      </c>
      <c r="W1150" s="172"/>
      <c r="X1150" s="169" t="s">
        <v>147</v>
      </c>
      <c r="Y1150" s="173">
        <v>918.75</v>
      </c>
      <c r="Z1150" s="172">
        <v>918.75</v>
      </c>
      <c r="AA1150" s="169" t="s">
        <v>246</v>
      </c>
      <c r="AB1150" s="174"/>
    </row>
    <row r="1151" spans="1:28" ht="15.75" customHeight="1" x14ac:dyDescent="0.2">
      <c r="A1151" s="168"/>
      <c r="B1151" s="169" t="s">
        <v>246</v>
      </c>
      <c r="C1151" s="169" t="s">
        <v>1653</v>
      </c>
      <c r="D1151" s="170" t="s">
        <v>1758</v>
      </c>
      <c r="E1151" s="170" t="s">
        <v>2382</v>
      </c>
      <c r="F1151" s="170"/>
      <c r="G1151" s="170" t="s">
        <v>185</v>
      </c>
      <c r="H1151" s="169" t="s">
        <v>3546</v>
      </c>
      <c r="I1151" s="171" t="s">
        <v>246</v>
      </c>
      <c r="J1151" s="87" t="s">
        <v>30</v>
      </c>
      <c r="K1151" s="170" t="s">
        <v>31</v>
      </c>
      <c r="L1151" s="170"/>
      <c r="M1151" s="169" t="s">
        <v>184</v>
      </c>
      <c r="N1151" s="169" t="s">
        <v>4188</v>
      </c>
      <c r="O1151" s="170" t="s">
        <v>168</v>
      </c>
      <c r="P1151" s="170" t="s">
        <v>4510</v>
      </c>
      <c r="Q1151" s="170"/>
      <c r="R1151" s="170"/>
      <c r="S1151" s="176">
        <v>43472</v>
      </c>
      <c r="T1151" s="170"/>
      <c r="U1151" s="170"/>
      <c r="V1151" s="169">
        <v>2137.5</v>
      </c>
      <c r="W1151" s="172"/>
      <c r="X1151" s="169" t="s">
        <v>147</v>
      </c>
      <c r="Y1151" s="173">
        <v>1068.75</v>
      </c>
      <c r="Z1151" s="172">
        <v>1068.75</v>
      </c>
      <c r="AA1151" s="169" t="s">
        <v>246</v>
      </c>
      <c r="AB1151" s="174"/>
    </row>
    <row r="1152" spans="1:28" ht="15.75" customHeight="1" x14ac:dyDescent="0.2">
      <c r="A1152" s="168"/>
      <c r="B1152" s="169" t="s">
        <v>246</v>
      </c>
      <c r="C1152" s="169" t="s">
        <v>1654</v>
      </c>
      <c r="D1152" s="170" t="s">
        <v>1758</v>
      </c>
      <c r="E1152" s="170" t="s">
        <v>2383</v>
      </c>
      <c r="F1152" s="170"/>
      <c r="G1152" s="170" t="s">
        <v>185</v>
      </c>
      <c r="H1152" s="169" t="s">
        <v>3547</v>
      </c>
      <c r="I1152" s="171" t="s">
        <v>246</v>
      </c>
      <c r="J1152" s="87"/>
      <c r="K1152" s="170"/>
      <c r="L1152" s="170"/>
      <c r="M1152" s="169" t="s">
        <v>184</v>
      </c>
      <c r="N1152" s="169" t="s">
        <v>3727</v>
      </c>
      <c r="O1152" s="170" t="s">
        <v>246</v>
      </c>
      <c r="P1152" s="170" t="s">
        <v>246</v>
      </c>
      <c r="Q1152" s="170"/>
      <c r="R1152" s="170"/>
      <c r="S1152" s="176">
        <v>43480</v>
      </c>
      <c r="T1152" s="170"/>
      <c r="U1152" s="170"/>
      <c r="V1152" s="169">
        <v>0</v>
      </c>
      <c r="W1152" s="172"/>
      <c r="X1152" s="169" t="s">
        <v>147</v>
      </c>
      <c r="Y1152" s="173"/>
      <c r="Z1152" s="172">
        <v>0</v>
      </c>
      <c r="AA1152" s="169" t="s">
        <v>246</v>
      </c>
      <c r="AB1152" s="174" t="s">
        <v>4517</v>
      </c>
    </row>
    <row r="1153" spans="1:28" ht="15.75" customHeight="1" x14ac:dyDescent="0.2">
      <c r="A1153" s="168"/>
      <c r="B1153" s="169" t="s">
        <v>246</v>
      </c>
      <c r="C1153" s="169" t="s">
        <v>1655</v>
      </c>
      <c r="D1153" s="170" t="s">
        <v>1758</v>
      </c>
      <c r="E1153" s="170" t="s">
        <v>2384</v>
      </c>
      <c r="F1153" s="170"/>
      <c r="G1153" s="170" t="s">
        <v>185</v>
      </c>
      <c r="H1153" s="169" t="s">
        <v>3548</v>
      </c>
      <c r="I1153" s="171" t="s">
        <v>246</v>
      </c>
      <c r="J1153" s="87" t="s">
        <v>30</v>
      </c>
      <c r="K1153" s="170"/>
      <c r="L1153" s="170"/>
      <c r="M1153" s="169" t="s">
        <v>188</v>
      </c>
      <c r="N1153" s="169" t="s">
        <v>4396</v>
      </c>
      <c r="O1153" s="170" t="s">
        <v>246</v>
      </c>
      <c r="P1153" s="170" t="s">
        <v>246</v>
      </c>
      <c r="Q1153" s="170"/>
      <c r="R1153" s="170"/>
      <c r="S1153" s="176">
        <v>43483</v>
      </c>
      <c r="T1153" s="170"/>
      <c r="U1153" s="170"/>
      <c r="V1153" s="169">
        <v>2049.75</v>
      </c>
      <c r="W1153" s="172"/>
      <c r="X1153" s="169" t="s">
        <v>147</v>
      </c>
      <c r="Y1153" s="173"/>
      <c r="Z1153" s="172">
        <v>2049.75</v>
      </c>
      <c r="AA1153" s="169" t="s">
        <v>246</v>
      </c>
      <c r="AB1153" s="174"/>
    </row>
    <row r="1154" spans="1:28" ht="15.75" customHeight="1" x14ac:dyDescent="0.2">
      <c r="A1154" s="168"/>
      <c r="B1154" s="169" t="s">
        <v>246</v>
      </c>
      <c r="C1154" s="169" t="s">
        <v>1656</v>
      </c>
      <c r="D1154" s="170" t="s">
        <v>1758</v>
      </c>
      <c r="E1154" s="170" t="s">
        <v>2385</v>
      </c>
      <c r="F1154" s="170"/>
      <c r="G1154" s="170" t="s">
        <v>185</v>
      </c>
      <c r="H1154" s="169" t="s">
        <v>3549</v>
      </c>
      <c r="I1154" s="171" t="s">
        <v>246</v>
      </c>
      <c r="J1154" s="87" t="s">
        <v>30</v>
      </c>
      <c r="K1154" s="170"/>
      <c r="L1154" s="170"/>
      <c r="M1154" s="169" t="s">
        <v>188</v>
      </c>
      <c r="N1154" s="169" t="s">
        <v>4397</v>
      </c>
      <c r="O1154" s="170" t="s">
        <v>246</v>
      </c>
      <c r="P1154" s="170" t="s">
        <v>246</v>
      </c>
      <c r="Q1154" s="170"/>
      <c r="R1154" s="170"/>
      <c r="S1154" s="176">
        <v>43484</v>
      </c>
      <c r="T1154" s="170"/>
      <c r="U1154" s="170"/>
      <c r="V1154" s="169">
        <v>1500</v>
      </c>
      <c r="W1154" s="172"/>
      <c r="X1154" s="169" t="s">
        <v>147</v>
      </c>
      <c r="Y1154" s="173"/>
      <c r="Z1154" s="172">
        <v>1500</v>
      </c>
      <c r="AA1154" s="169" t="s">
        <v>246</v>
      </c>
      <c r="AB1154" s="174"/>
    </row>
    <row r="1155" spans="1:28" ht="15.75" customHeight="1" x14ac:dyDescent="0.2">
      <c r="A1155" s="168"/>
      <c r="B1155" s="169" t="s">
        <v>246</v>
      </c>
      <c r="C1155" s="169" t="s">
        <v>1657</v>
      </c>
      <c r="D1155" s="170" t="s">
        <v>1758</v>
      </c>
      <c r="E1155" s="170" t="s">
        <v>2354</v>
      </c>
      <c r="F1155" s="170"/>
      <c r="G1155" s="170" t="s">
        <v>185</v>
      </c>
      <c r="H1155" s="169" t="s">
        <v>3550</v>
      </c>
      <c r="I1155" s="171" t="s">
        <v>246</v>
      </c>
      <c r="J1155" s="87" t="s">
        <v>30</v>
      </c>
      <c r="K1155" s="170" t="s">
        <v>31</v>
      </c>
      <c r="L1155" s="170"/>
      <c r="M1155" s="169" t="s">
        <v>188</v>
      </c>
      <c r="N1155" s="169" t="s">
        <v>4398</v>
      </c>
      <c r="O1155" s="170" t="s">
        <v>168</v>
      </c>
      <c r="P1155" s="170" t="s">
        <v>4511</v>
      </c>
      <c r="Q1155" s="170"/>
      <c r="R1155" s="170"/>
      <c r="S1155" s="176">
        <v>43484</v>
      </c>
      <c r="T1155" s="170"/>
      <c r="U1155" s="170"/>
      <c r="V1155" s="169">
        <v>2150.25</v>
      </c>
      <c r="W1155" s="172"/>
      <c r="X1155" s="169" t="s">
        <v>147</v>
      </c>
      <c r="Y1155" s="173">
        <v>1075.1199999999999</v>
      </c>
      <c r="Z1155" s="172">
        <v>1075.1300000000001</v>
      </c>
      <c r="AA1155" s="169" t="s">
        <v>246</v>
      </c>
      <c r="AB1155" s="174"/>
    </row>
    <row r="1156" spans="1:28" ht="15.75" customHeight="1" x14ac:dyDescent="0.2">
      <c r="A1156" s="168"/>
      <c r="B1156" s="169" t="s">
        <v>246</v>
      </c>
      <c r="C1156" s="169" t="s">
        <v>1658</v>
      </c>
      <c r="D1156" s="170" t="s">
        <v>1758</v>
      </c>
      <c r="E1156" s="170" t="s">
        <v>2319</v>
      </c>
      <c r="F1156" s="170"/>
      <c r="G1156" s="170" t="s">
        <v>185</v>
      </c>
      <c r="H1156" s="169" t="s">
        <v>3551</v>
      </c>
      <c r="I1156" s="171" t="s">
        <v>246</v>
      </c>
      <c r="J1156" s="87" t="s">
        <v>30</v>
      </c>
      <c r="K1156" s="170"/>
      <c r="L1156" s="170"/>
      <c r="M1156" s="169" t="s">
        <v>32</v>
      </c>
      <c r="N1156" s="169" t="s">
        <v>4399</v>
      </c>
      <c r="O1156" s="170" t="s">
        <v>246</v>
      </c>
      <c r="P1156" s="170" t="s">
        <v>246</v>
      </c>
      <c r="Q1156" s="170"/>
      <c r="R1156" s="170"/>
      <c r="S1156" s="176">
        <v>43487</v>
      </c>
      <c r="T1156" s="170"/>
      <c r="U1156" s="170"/>
      <c r="V1156" s="169">
        <v>1875</v>
      </c>
      <c r="W1156" s="172"/>
      <c r="X1156" s="169" t="s">
        <v>147</v>
      </c>
      <c r="Y1156" s="173"/>
      <c r="Z1156" s="172">
        <v>1875</v>
      </c>
      <c r="AA1156" s="169" t="s">
        <v>246</v>
      </c>
      <c r="AB1156" s="174"/>
    </row>
    <row r="1157" spans="1:28" ht="15.75" customHeight="1" x14ac:dyDescent="0.2">
      <c r="A1157" s="168"/>
      <c r="B1157" s="169" t="s">
        <v>246</v>
      </c>
      <c r="C1157" s="169" t="s">
        <v>1659</v>
      </c>
      <c r="D1157" s="170" t="s">
        <v>1758</v>
      </c>
      <c r="E1157" s="170" t="s">
        <v>2385</v>
      </c>
      <c r="F1157" s="170"/>
      <c r="G1157" s="170" t="s">
        <v>185</v>
      </c>
      <c r="H1157" s="169" t="s">
        <v>3552</v>
      </c>
      <c r="I1157" s="171" t="s">
        <v>246</v>
      </c>
      <c r="J1157" s="87" t="s">
        <v>30</v>
      </c>
      <c r="K1157" s="170"/>
      <c r="L1157" s="170"/>
      <c r="M1157" s="169" t="s">
        <v>188</v>
      </c>
      <c r="N1157" s="169" t="s">
        <v>4397</v>
      </c>
      <c r="O1157" s="170" t="s">
        <v>246</v>
      </c>
      <c r="P1157" s="170" t="s">
        <v>246</v>
      </c>
      <c r="Q1157" s="170"/>
      <c r="R1157" s="170"/>
      <c r="S1157" s="176">
        <v>43489</v>
      </c>
      <c r="T1157" s="170"/>
      <c r="U1157" s="170"/>
      <c r="V1157" s="169">
        <v>1500</v>
      </c>
      <c r="W1157" s="172"/>
      <c r="X1157" s="169" t="s">
        <v>147</v>
      </c>
      <c r="Y1157" s="173"/>
      <c r="Z1157" s="172">
        <v>1500</v>
      </c>
      <c r="AA1157" s="169" t="s">
        <v>246</v>
      </c>
      <c r="AB1157" s="174"/>
    </row>
    <row r="1158" spans="1:28" ht="15.75" customHeight="1" x14ac:dyDescent="0.2">
      <c r="A1158" s="168"/>
      <c r="B1158" s="169" t="s">
        <v>246</v>
      </c>
      <c r="C1158" s="169" t="s">
        <v>1660</v>
      </c>
      <c r="D1158" s="170" t="s">
        <v>1758</v>
      </c>
      <c r="E1158" s="170" t="s">
        <v>2347</v>
      </c>
      <c r="F1158" s="170"/>
      <c r="G1158" s="170" t="s">
        <v>185</v>
      </c>
      <c r="H1158" s="169" t="s">
        <v>3553</v>
      </c>
      <c r="I1158" s="171" t="s">
        <v>246</v>
      </c>
      <c r="J1158" s="87" t="s">
        <v>30</v>
      </c>
      <c r="K1158" s="170" t="s">
        <v>31</v>
      </c>
      <c r="L1158" s="170"/>
      <c r="M1158" s="169" t="s">
        <v>184</v>
      </c>
      <c r="N1158" s="169" t="s">
        <v>3838</v>
      </c>
      <c r="O1158" s="170" t="s">
        <v>37</v>
      </c>
      <c r="P1158" s="170" t="s">
        <v>4503</v>
      </c>
      <c r="Q1158" s="170"/>
      <c r="R1158" s="170"/>
      <c r="S1158" s="176">
        <v>43490</v>
      </c>
      <c r="T1158" s="170"/>
      <c r="U1158" s="170"/>
      <c r="V1158" s="169">
        <v>1500</v>
      </c>
      <c r="W1158" s="172"/>
      <c r="X1158" s="169" t="s">
        <v>147</v>
      </c>
      <c r="Y1158" s="173">
        <v>750</v>
      </c>
      <c r="Z1158" s="172">
        <v>750</v>
      </c>
      <c r="AA1158" s="169" t="s">
        <v>246</v>
      </c>
      <c r="AB1158" s="174"/>
    </row>
    <row r="1159" spans="1:28" ht="15.75" customHeight="1" x14ac:dyDescent="0.2">
      <c r="A1159" s="168"/>
      <c r="B1159" s="169" t="s">
        <v>246</v>
      </c>
      <c r="C1159" s="169" t="s">
        <v>1661</v>
      </c>
      <c r="D1159" s="170" t="s">
        <v>1758</v>
      </c>
      <c r="E1159" s="170" t="s">
        <v>2344</v>
      </c>
      <c r="F1159" s="170"/>
      <c r="G1159" s="170" t="s">
        <v>185</v>
      </c>
      <c r="H1159" s="169" t="s">
        <v>3554</v>
      </c>
      <c r="I1159" s="171" t="s">
        <v>246</v>
      </c>
      <c r="J1159" s="87" t="s">
        <v>30</v>
      </c>
      <c r="K1159" s="170"/>
      <c r="L1159" s="170"/>
      <c r="M1159" s="169" t="s">
        <v>184</v>
      </c>
      <c r="N1159" s="169" t="s">
        <v>3824</v>
      </c>
      <c r="O1159" s="170" t="s">
        <v>246</v>
      </c>
      <c r="P1159" s="170" t="s">
        <v>246</v>
      </c>
      <c r="Q1159" s="170"/>
      <c r="R1159" s="170"/>
      <c r="S1159" s="176">
        <v>43490</v>
      </c>
      <c r="T1159" s="170"/>
      <c r="U1159" s="170"/>
      <c r="V1159" s="169">
        <v>1500</v>
      </c>
      <c r="W1159" s="172"/>
      <c r="X1159" s="169" t="s">
        <v>147</v>
      </c>
      <c r="Y1159" s="173"/>
      <c r="Z1159" s="172">
        <v>1500</v>
      </c>
      <c r="AA1159" s="169" t="s">
        <v>246</v>
      </c>
      <c r="AB1159" s="174"/>
    </row>
    <row r="1160" spans="1:28" ht="15.75" customHeight="1" x14ac:dyDescent="0.2">
      <c r="A1160" s="168"/>
      <c r="B1160" s="169" t="s">
        <v>246</v>
      </c>
      <c r="C1160" s="169" t="s">
        <v>1662</v>
      </c>
      <c r="D1160" s="170" t="s">
        <v>1758</v>
      </c>
      <c r="E1160" s="170" t="s">
        <v>2305</v>
      </c>
      <c r="F1160" s="170"/>
      <c r="G1160" s="170" t="s">
        <v>185</v>
      </c>
      <c r="H1160" s="169" t="s">
        <v>3555</v>
      </c>
      <c r="I1160" s="171" t="s">
        <v>246</v>
      </c>
      <c r="J1160" s="87" t="s">
        <v>30</v>
      </c>
      <c r="K1160" s="170" t="s">
        <v>31</v>
      </c>
      <c r="L1160" s="170"/>
      <c r="M1160" s="169" t="s">
        <v>188</v>
      </c>
      <c r="N1160" s="169" t="s">
        <v>4027</v>
      </c>
      <c r="O1160" s="170" t="s">
        <v>37</v>
      </c>
      <c r="P1160" s="170" t="s">
        <v>4512</v>
      </c>
      <c r="Q1160" s="170"/>
      <c r="R1160" s="170"/>
      <c r="S1160" s="176">
        <v>43495</v>
      </c>
      <c r="T1160" s="170"/>
      <c r="U1160" s="170"/>
      <c r="V1160" s="169">
        <v>2100</v>
      </c>
      <c r="W1160" s="172"/>
      <c r="X1160" s="169" t="s">
        <v>147</v>
      </c>
      <c r="Y1160" s="173">
        <v>1050</v>
      </c>
      <c r="Z1160" s="172">
        <v>1050</v>
      </c>
      <c r="AA1160" s="169" t="s">
        <v>246</v>
      </c>
      <c r="AB1160" s="174"/>
    </row>
    <row r="1161" spans="1:28" ht="15.75" customHeight="1" x14ac:dyDescent="0.2">
      <c r="A1161" s="168"/>
      <c r="B1161" s="169" t="s">
        <v>246</v>
      </c>
      <c r="C1161" s="169" t="s">
        <v>1663</v>
      </c>
      <c r="D1161" s="170" t="s">
        <v>1758</v>
      </c>
      <c r="E1161" s="170" t="s">
        <v>2306</v>
      </c>
      <c r="F1161" s="170"/>
      <c r="G1161" s="170" t="s">
        <v>185</v>
      </c>
      <c r="H1161" s="169" t="s">
        <v>3556</v>
      </c>
      <c r="I1161" s="171" t="s">
        <v>246</v>
      </c>
      <c r="J1161" s="87" t="s">
        <v>30</v>
      </c>
      <c r="K1161" s="170"/>
      <c r="L1161" s="170"/>
      <c r="M1161" s="169" t="s">
        <v>188</v>
      </c>
      <c r="N1161" s="169" t="s">
        <v>4400</v>
      </c>
      <c r="O1161" s="170" t="s">
        <v>246</v>
      </c>
      <c r="P1161" s="170" t="s">
        <v>246</v>
      </c>
      <c r="Q1161" s="170"/>
      <c r="R1161" s="170"/>
      <c r="S1161" s="176">
        <v>43496</v>
      </c>
      <c r="T1161" s="170"/>
      <c r="U1161" s="170"/>
      <c r="V1161" s="169">
        <v>1125</v>
      </c>
      <c r="W1161" s="172"/>
      <c r="X1161" s="169" t="s">
        <v>147</v>
      </c>
      <c r="Y1161" s="173"/>
      <c r="Z1161" s="172">
        <v>1125</v>
      </c>
      <c r="AA1161" s="169" t="s">
        <v>246</v>
      </c>
      <c r="AB1161" s="174"/>
    </row>
    <row r="1162" spans="1:28" ht="15.75" customHeight="1" x14ac:dyDescent="0.2">
      <c r="A1162" s="168"/>
      <c r="B1162" s="169" t="s">
        <v>246</v>
      </c>
      <c r="C1162" s="169" t="s">
        <v>1664</v>
      </c>
      <c r="D1162" s="170" t="s">
        <v>1758</v>
      </c>
      <c r="E1162" s="170" t="s">
        <v>2386</v>
      </c>
      <c r="F1162" s="170"/>
      <c r="G1162" s="170" t="s">
        <v>185</v>
      </c>
      <c r="H1162" s="169" t="s">
        <v>3557</v>
      </c>
      <c r="I1162" s="171" t="s">
        <v>246</v>
      </c>
      <c r="J1162" s="87" t="s">
        <v>30</v>
      </c>
      <c r="K1162" s="170"/>
      <c r="L1162" s="170"/>
      <c r="M1162" s="169" t="s">
        <v>188</v>
      </c>
      <c r="N1162" s="169" t="s">
        <v>3670</v>
      </c>
      <c r="O1162" s="170" t="s">
        <v>246</v>
      </c>
      <c r="P1162" s="170" t="s">
        <v>246</v>
      </c>
      <c r="Q1162" s="170"/>
      <c r="R1162" s="170"/>
      <c r="S1162" s="176">
        <v>43504</v>
      </c>
      <c r="T1162" s="170"/>
      <c r="U1162" s="170"/>
      <c r="V1162" s="169">
        <v>1749.75</v>
      </c>
      <c r="W1162" s="172"/>
      <c r="X1162" s="169" t="s">
        <v>147</v>
      </c>
      <c r="Y1162" s="173"/>
      <c r="Z1162" s="172">
        <v>1749.75</v>
      </c>
      <c r="AA1162" s="169" t="s">
        <v>246</v>
      </c>
      <c r="AB1162" s="174"/>
    </row>
    <row r="1163" spans="1:28" ht="15.75" customHeight="1" x14ac:dyDescent="0.2">
      <c r="A1163" s="168"/>
      <c r="B1163" s="169" t="s">
        <v>246</v>
      </c>
      <c r="C1163" s="169" t="s">
        <v>1665</v>
      </c>
      <c r="D1163" s="170" t="s">
        <v>1758</v>
      </c>
      <c r="E1163" s="170" t="s">
        <v>2333</v>
      </c>
      <c r="F1163" s="170"/>
      <c r="G1163" s="170" t="s">
        <v>185</v>
      </c>
      <c r="H1163" s="169" t="s">
        <v>3558</v>
      </c>
      <c r="I1163" s="171" t="s">
        <v>246</v>
      </c>
      <c r="J1163" s="87" t="s">
        <v>30</v>
      </c>
      <c r="K1163" s="170"/>
      <c r="L1163" s="170"/>
      <c r="M1163" s="169" t="s">
        <v>188</v>
      </c>
      <c r="N1163" s="169" t="s">
        <v>4401</v>
      </c>
      <c r="O1163" s="170" t="s">
        <v>246</v>
      </c>
      <c r="P1163" s="170" t="s">
        <v>246</v>
      </c>
      <c r="Q1163" s="170"/>
      <c r="R1163" s="170"/>
      <c r="S1163" s="176">
        <v>43507</v>
      </c>
      <c r="T1163" s="170"/>
      <c r="U1163" s="170"/>
      <c r="V1163" s="169">
        <v>2512.5</v>
      </c>
      <c r="W1163" s="172"/>
      <c r="X1163" s="169" t="s">
        <v>147</v>
      </c>
      <c r="Y1163" s="173"/>
      <c r="Z1163" s="172">
        <v>2512.5</v>
      </c>
      <c r="AA1163" s="169" t="s">
        <v>246</v>
      </c>
      <c r="AB1163" s="174"/>
    </row>
    <row r="1164" spans="1:28" ht="15.75" customHeight="1" x14ac:dyDescent="0.2">
      <c r="A1164" s="168"/>
      <c r="B1164" s="169" t="s">
        <v>246</v>
      </c>
      <c r="C1164" s="169" t="s">
        <v>1666</v>
      </c>
      <c r="D1164" s="170" t="s">
        <v>1758</v>
      </c>
      <c r="E1164" s="170" t="s">
        <v>2387</v>
      </c>
      <c r="F1164" s="170"/>
      <c r="G1164" s="170" t="s">
        <v>185</v>
      </c>
      <c r="H1164" s="169" t="s">
        <v>3559</v>
      </c>
      <c r="I1164" s="171" t="s">
        <v>246</v>
      </c>
      <c r="J1164" s="87" t="s">
        <v>30</v>
      </c>
      <c r="K1164" s="170"/>
      <c r="L1164" s="170"/>
      <c r="M1164" s="169" t="s">
        <v>208</v>
      </c>
      <c r="N1164" s="169" t="s">
        <v>4402</v>
      </c>
      <c r="O1164" s="170" t="s">
        <v>246</v>
      </c>
      <c r="P1164" s="170" t="s">
        <v>246</v>
      </c>
      <c r="Q1164" s="170"/>
      <c r="R1164" s="170"/>
      <c r="S1164" s="176">
        <v>43507</v>
      </c>
      <c r="T1164" s="170"/>
      <c r="U1164" s="170"/>
      <c r="V1164" s="169">
        <v>1250.25</v>
      </c>
      <c r="W1164" s="172"/>
      <c r="X1164" s="169" t="s">
        <v>147</v>
      </c>
      <c r="Y1164" s="173"/>
      <c r="Z1164" s="172">
        <v>1250.25</v>
      </c>
      <c r="AA1164" s="169" t="s">
        <v>246</v>
      </c>
      <c r="AB1164" s="174"/>
    </row>
    <row r="1165" spans="1:28" ht="15.75" customHeight="1" x14ac:dyDescent="0.2">
      <c r="A1165" s="168"/>
      <c r="B1165" s="169" t="s">
        <v>246</v>
      </c>
      <c r="C1165" s="169" t="s">
        <v>1667</v>
      </c>
      <c r="D1165" s="170" t="s">
        <v>1758</v>
      </c>
      <c r="E1165" s="170" t="s">
        <v>2369</v>
      </c>
      <c r="F1165" s="170"/>
      <c r="G1165" s="170" t="s">
        <v>185</v>
      </c>
      <c r="H1165" s="169" t="s">
        <v>3560</v>
      </c>
      <c r="I1165" s="171" t="s">
        <v>246</v>
      </c>
      <c r="J1165" s="87" t="s">
        <v>30</v>
      </c>
      <c r="K1165" s="170"/>
      <c r="L1165" s="170"/>
      <c r="M1165" s="169" t="s">
        <v>32</v>
      </c>
      <c r="N1165" s="169" t="s">
        <v>4403</v>
      </c>
      <c r="O1165" s="170" t="s">
        <v>246</v>
      </c>
      <c r="P1165" s="170" t="s">
        <v>246</v>
      </c>
      <c r="Q1165" s="170"/>
      <c r="R1165" s="170"/>
      <c r="S1165" s="176">
        <v>43509</v>
      </c>
      <c r="T1165" s="170"/>
      <c r="U1165" s="170"/>
      <c r="V1165" s="169">
        <v>1875</v>
      </c>
      <c r="W1165" s="172"/>
      <c r="X1165" s="169" t="s">
        <v>147</v>
      </c>
      <c r="Y1165" s="173"/>
      <c r="Z1165" s="172">
        <v>1875</v>
      </c>
      <c r="AA1165" s="169" t="s">
        <v>246</v>
      </c>
      <c r="AB1165" s="174"/>
    </row>
    <row r="1166" spans="1:28" ht="15.75" customHeight="1" x14ac:dyDescent="0.2">
      <c r="A1166" s="168"/>
      <c r="B1166" s="169" t="s">
        <v>246</v>
      </c>
      <c r="C1166" s="169" t="s">
        <v>1668</v>
      </c>
      <c r="D1166" s="170" t="s">
        <v>1758</v>
      </c>
      <c r="E1166" s="170" t="s">
        <v>2388</v>
      </c>
      <c r="F1166" s="170"/>
      <c r="G1166" s="170" t="s">
        <v>185</v>
      </c>
      <c r="H1166" s="169" t="s">
        <v>3561</v>
      </c>
      <c r="I1166" s="171" t="s">
        <v>246</v>
      </c>
      <c r="J1166" s="87" t="s">
        <v>30</v>
      </c>
      <c r="K1166" s="170"/>
      <c r="L1166" s="170"/>
      <c r="M1166" s="169" t="s">
        <v>186</v>
      </c>
      <c r="N1166" s="169" t="s">
        <v>4300</v>
      </c>
      <c r="O1166" s="170" t="s">
        <v>246</v>
      </c>
      <c r="P1166" s="170" t="s">
        <v>246</v>
      </c>
      <c r="Q1166" s="170"/>
      <c r="R1166" s="170"/>
      <c r="S1166" s="176">
        <v>43509</v>
      </c>
      <c r="T1166" s="170"/>
      <c r="U1166" s="170"/>
      <c r="V1166" s="169">
        <v>1500</v>
      </c>
      <c r="W1166" s="172"/>
      <c r="X1166" s="169" t="s">
        <v>147</v>
      </c>
      <c r="Y1166" s="173"/>
      <c r="Z1166" s="172">
        <v>1500</v>
      </c>
      <c r="AA1166" s="169" t="s">
        <v>246</v>
      </c>
      <c r="AB1166" s="174"/>
    </row>
    <row r="1167" spans="1:28" ht="15.75" customHeight="1" x14ac:dyDescent="0.2">
      <c r="A1167" s="168"/>
      <c r="B1167" s="169" t="s">
        <v>246</v>
      </c>
      <c r="C1167" s="169" t="s">
        <v>1669</v>
      </c>
      <c r="D1167" s="170" t="s">
        <v>1758</v>
      </c>
      <c r="E1167" s="170" t="s">
        <v>2389</v>
      </c>
      <c r="F1167" s="170"/>
      <c r="G1167" s="170" t="s">
        <v>185</v>
      </c>
      <c r="H1167" s="169" t="s">
        <v>3562</v>
      </c>
      <c r="I1167" s="171" t="s">
        <v>246</v>
      </c>
      <c r="J1167" s="87" t="s">
        <v>30</v>
      </c>
      <c r="K1167" s="170"/>
      <c r="L1167" s="170"/>
      <c r="M1167" s="169" t="s">
        <v>32</v>
      </c>
      <c r="N1167" s="169" t="s">
        <v>4404</v>
      </c>
      <c r="O1167" s="170" t="s">
        <v>246</v>
      </c>
      <c r="P1167" s="170" t="s">
        <v>246</v>
      </c>
      <c r="Q1167" s="170"/>
      <c r="R1167" s="170"/>
      <c r="S1167" s="176">
        <v>43510</v>
      </c>
      <c r="T1167" s="170"/>
      <c r="U1167" s="170"/>
      <c r="V1167" s="169">
        <v>2137.5</v>
      </c>
      <c r="W1167" s="172"/>
      <c r="X1167" s="169" t="s">
        <v>147</v>
      </c>
      <c r="Y1167" s="173"/>
      <c r="Z1167" s="172">
        <v>2137.5</v>
      </c>
      <c r="AA1167" s="169" t="s">
        <v>246</v>
      </c>
      <c r="AB1167" s="174"/>
    </row>
    <row r="1168" spans="1:28" ht="15.75" customHeight="1" x14ac:dyDescent="0.2">
      <c r="A1168" s="168"/>
      <c r="B1168" s="169" t="s">
        <v>246</v>
      </c>
      <c r="C1168" s="169" t="s">
        <v>1670</v>
      </c>
      <c r="D1168" s="170" t="s">
        <v>1758</v>
      </c>
      <c r="E1168" s="170" t="s">
        <v>2390</v>
      </c>
      <c r="F1168" s="170"/>
      <c r="G1168" s="170" t="s">
        <v>185</v>
      </c>
      <c r="H1168" s="169" t="s">
        <v>3563</v>
      </c>
      <c r="I1168" s="171" t="s">
        <v>246</v>
      </c>
      <c r="J1168" s="87" t="s">
        <v>30</v>
      </c>
      <c r="K1168" s="170"/>
      <c r="L1168" s="170"/>
      <c r="M1168" s="169" t="s">
        <v>186</v>
      </c>
      <c r="N1168" s="169" t="s">
        <v>4055</v>
      </c>
      <c r="O1168" s="170" t="s">
        <v>246</v>
      </c>
      <c r="P1168" s="170" t="s">
        <v>246</v>
      </c>
      <c r="Q1168" s="170"/>
      <c r="R1168" s="170"/>
      <c r="S1168" s="176">
        <v>43529</v>
      </c>
      <c r="T1168" s="170"/>
      <c r="U1168" s="170"/>
      <c r="V1168" s="169">
        <v>2100</v>
      </c>
      <c r="W1168" s="172"/>
      <c r="X1168" s="169" t="s">
        <v>147</v>
      </c>
      <c r="Y1168" s="173"/>
      <c r="Z1168" s="172">
        <v>2100</v>
      </c>
      <c r="AA1168" s="169" t="s">
        <v>246</v>
      </c>
      <c r="AB1168" s="174"/>
    </row>
    <row r="1169" spans="1:28" ht="15.75" customHeight="1" x14ac:dyDescent="0.2">
      <c r="A1169" s="168"/>
      <c r="B1169" s="169" t="s">
        <v>246</v>
      </c>
      <c r="C1169" s="169" t="s">
        <v>246</v>
      </c>
      <c r="D1169" s="170" t="s">
        <v>1758</v>
      </c>
      <c r="E1169" s="170" t="s">
        <v>2391</v>
      </c>
      <c r="F1169" s="170"/>
      <c r="G1169" s="170" t="s">
        <v>185</v>
      </c>
      <c r="H1169" s="169" t="s">
        <v>3564</v>
      </c>
      <c r="I1169" s="171" t="s">
        <v>246</v>
      </c>
      <c r="J1169" s="87" t="s">
        <v>30</v>
      </c>
      <c r="K1169" s="170"/>
      <c r="L1169" s="170"/>
      <c r="M1169" s="169" t="s">
        <v>186</v>
      </c>
      <c r="N1169" s="169" t="s">
        <v>4343</v>
      </c>
      <c r="O1169" s="170" t="s">
        <v>246</v>
      </c>
      <c r="P1169" s="170" t="s">
        <v>246</v>
      </c>
      <c r="Q1169" s="170"/>
      <c r="R1169" s="170"/>
      <c r="S1169" s="176">
        <v>43550</v>
      </c>
      <c r="T1169" s="170"/>
      <c r="U1169" s="170"/>
      <c r="V1169" s="169">
        <v>1171</v>
      </c>
      <c r="W1169" s="172"/>
      <c r="X1169" s="169" t="s">
        <v>147</v>
      </c>
      <c r="Y1169" s="173"/>
      <c r="Z1169" s="172">
        <v>1171</v>
      </c>
      <c r="AA1169" s="169" t="s">
        <v>246</v>
      </c>
      <c r="AB1169" s="174"/>
    </row>
    <row r="1170" spans="1:28" ht="15.75" customHeight="1" x14ac:dyDescent="0.2">
      <c r="A1170" s="168"/>
      <c r="B1170" s="169" t="s">
        <v>246</v>
      </c>
      <c r="C1170" s="169" t="s">
        <v>1671</v>
      </c>
      <c r="D1170" s="170" t="s">
        <v>1758</v>
      </c>
      <c r="E1170" s="170" t="s">
        <v>2312</v>
      </c>
      <c r="F1170" s="170"/>
      <c r="G1170" s="170" t="s">
        <v>185</v>
      </c>
      <c r="H1170" s="169" t="s">
        <v>3565</v>
      </c>
      <c r="I1170" s="171" t="s">
        <v>3585</v>
      </c>
      <c r="J1170" s="87" t="s">
        <v>30</v>
      </c>
      <c r="K1170" s="170"/>
      <c r="L1170" s="170"/>
      <c r="M1170" s="169" t="s">
        <v>186</v>
      </c>
      <c r="N1170" s="169" t="s">
        <v>4291</v>
      </c>
      <c r="O1170" s="170" t="s">
        <v>246</v>
      </c>
      <c r="P1170" s="170" t="s">
        <v>246</v>
      </c>
      <c r="Q1170" s="170"/>
      <c r="R1170" s="170"/>
      <c r="S1170" s="176">
        <v>43127</v>
      </c>
      <c r="T1170" s="170"/>
      <c r="U1170" s="170"/>
      <c r="V1170" s="169">
        <v>1500</v>
      </c>
      <c r="W1170" s="172"/>
      <c r="X1170" s="169" t="s">
        <v>147</v>
      </c>
      <c r="Y1170" s="173"/>
      <c r="Z1170" s="172">
        <v>1500</v>
      </c>
      <c r="AA1170" s="169" t="s">
        <v>39</v>
      </c>
      <c r="AB1170" s="174"/>
    </row>
    <row r="1171" spans="1:28" ht="15.75" customHeight="1" x14ac:dyDescent="0.2">
      <c r="A1171" s="168"/>
      <c r="B1171" s="169" t="s">
        <v>246</v>
      </c>
      <c r="C1171" s="169" t="s">
        <v>1672</v>
      </c>
      <c r="D1171" s="170" t="s">
        <v>1758</v>
      </c>
      <c r="E1171" s="170" t="s">
        <v>2392</v>
      </c>
      <c r="F1171" s="170"/>
      <c r="G1171" s="170" t="s">
        <v>185</v>
      </c>
      <c r="H1171" s="169" t="s">
        <v>3566</v>
      </c>
      <c r="I1171" s="171" t="s">
        <v>3613</v>
      </c>
      <c r="J1171" s="87" t="s">
        <v>30</v>
      </c>
      <c r="K1171" s="170"/>
      <c r="L1171" s="170"/>
      <c r="M1171" s="169" t="s">
        <v>188</v>
      </c>
      <c r="N1171" s="169" t="s">
        <v>4405</v>
      </c>
      <c r="O1171" s="170" t="s">
        <v>246</v>
      </c>
      <c r="P1171" s="170" t="s">
        <v>246</v>
      </c>
      <c r="Q1171" s="170"/>
      <c r="R1171" s="170"/>
      <c r="S1171" s="176">
        <v>43167</v>
      </c>
      <c r="T1171" s="170"/>
      <c r="U1171" s="170"/>
      <c r="V1171" s="169">
        <v>1500</v>
      </c>
      <c r="W1171" s="172"/>
      <c r="X1171" s="169" t="s">
        <v>147</v>
      </c>
      <c r="Y1171" s="173"/>
      <c r="Z1171" s="172">
        <v>1500</v>
      </c>
      <c r="AA1171" s="169" t="s">
        <v>39</v>
      </c>
      <c r="AB1171" s="174"/>
    </row>
    <row r="1172" spans="1:28" ht="15.75" customHeight="1" x14ac:dyDescent="0.2">
      <c r="A1172" s="168"/>
      <c r="B1172" s="169" t="s">
        <v>537</v>
      </c>
      <c r="C1172" s="169" t="s">
        <v>1673</v>
      </c>
      <c r="D1172" s="170" t="s">
        <v>1759</v>
      </c>
      <c r="E1172" s="170" t="s">
        <v>2393</v>
      </c>
      <c r="F1172" s="170"/>
      <c r="G1172" s="170" t="s">
        <v>185</v>
      </c>
      <c r="H1172" s="169" t="s">
        <v>3567</v>
      </c>
      <c r="I1172" s="171" t="s">
        <v>3585</v>
      </c>
      <c r="J1172" s="87" t="s">
        <v>30</v>
      </c>
      <c r="K1172" s="170"/>
      <c r="L1172" s="170"/>
      <c r="M1172" s="169" t="s">
        <v>184</v>
      </c>
      <c r="N1172" s="169" t="s">
        <v>4406</v>
      </c>
      <c r="O1172" s="170" t="s">
        <v>246</v>
      </c>
      <c r="P1172" s="170" t="s">
        <v>246</v>
      </c>
      <c r="Q1172" s="170"/>
      <c r="R1172" s="170"/>
      <c r="S1172" s="176">
        <v>43195</v>
      </c>
      <c r="T1172" s="170"/>
      <c r="U1172" s="170"/>
      <c r="V1172" s="169">
        <v>3392.92</v>
      </c>
      <c r="W1172" s="172"/>
      <c r="X1172" s="169"/>
      <c r="Y1172" s="173"/>
      <c r="Z1172" s="172">
        <v>3392.92</v>
      </c>
      <c r="AA1172" s="169" t="s">
        <v>39</v>
      </c>
      <c r="AB1172" s="174"/>
    </row>
    <row r="1173" spans="1:28" ht="15.75" customHeight="1" x14ac:dyDescent="0.2">
      <c r="A1173" s="168"/>
      <c r="B1173" s="169" t="s">
        <v>538</v>
      </c>
      <c r="C1173" s="169" t="s">
        <v>1674</v>
      </c>
      <c r="D1173" s="170" t="s">
        <v>1759</v>
      </c>
      <c r="E1173" s="170" t="s">
        <v>2393</v>
      </c>
      <c r="F1173" s="170"/>
      <c r="G1173" s="170" t="s">
        <v>185</v>
      </c>
      <c r="H1173" s="169" t="s">
        <v>3568</v>
      </c>
      <c r="I1173" s="171" t="s">
        <v>3585</v>
      </c>
      <c r="J1173" s="87" t="s">
        <v>30</v>
      </c>
      <c r="K1173" s="170"/>
      <c r="L1173" s="170"/>
      <c r="M1173" s="169" t="s">
        <v>184</v>
      </c>
      <c r="N1173" s="169" t="s">
        <v>4407</v>
      </c>
      <c r="O1173" s="170" t="s">
        <v>246</v>
      </c>
      <c r="P1173" s="170" t="s">
        <v>246</v>
      </c>
      <c r="Q1173" s="170"/>
      <c r="R1173" s="170"/>
      <c r="S1173" s="176">
        <v>43195</v>
      </c>
      <c r="T1173" s="170"/>
      <c r="U1173" s="170"/>
      <c r="V1173" s="169">
        <v>3392.92</v>
      </c>
      <c r="W1173" s="172"/>
      <c r="X1173" s="169"/>
      <c r="Y1173" s="173"/>
      <c r="Z1173" s="172">
        <v>3392.92</v>
      </c>
      <c r="AA1173" s="169" t="s">
        <v>39</v>
      </c>
      <c r="AB1173" s="174"/>
    </row>
    <row r="1174" spans="1:28" ht="15.75" customHeight="1" x14ac:dyDescent="0.2">
      <c r="A1174" s="168"/>
      <c r="B1174" s="169" t="s">
        <v>539</v>
      </c>
      <c r="C1174" s="169" t="s">
        <v>1675</v>
      </c>
      <c r="D1174" s="170" t="s">
        <v>1759</v>
      </c>
      <c r="E1174" s="170" t="s">
        <v>2394</v>
      </c>
      <c r="F1174" s="170"/>
      <c r="G1174" s="170" t="s">
        <v>185</v>
      </c>
      <c r="H1174" s="169" t="s">
        <v>3569</v>
      </c>
      <c r="I1174" s="171" t="s">
        <v>3587</v>
      </c>
      <c r="J1174" s="87" t="s">
        <v>30</v>
      </c>
      <c r="K1174" s="170"/>
      <c r="L1174" s="170"/>
      <c r="M1174" s="169" t="s">
        <v>184</v>
      </c>
      <c r="N1174" s="169" t="s">
        <v>3754</v>
      </c>
      <c r="O1174" s="170" t="s">
        <v>246</v>
      </c>
      <c r="P1174" s="170" t="s">
        <v>246</v>
      </c>
      <c r="Q1174" s="170"/>
      <c r="R1174" s="170"/>
      <c r="S1174" s="176">
        <v>43237</v>
      </c>
      <c r="T1174" s="170"/>
      <c r="U1174" s="170"/>
      <c r="V1174" s="169">
        <v>3632.68</v>
      </c>
      <c r="W1174" s="172"/>
      <c r="X1174" s="169"/>
      <c r="Y1174" s="173"/>
      <c r="Z1174" s="172">
        <v>3632.68</v>
      </c>
      <c r="AA1174" s="169" t="s">
        <v>39</v>
      </c>
      <c r="AB1174" s="174"/>
    </row>
    <row r="1175" spans="1:28" ht="15.75" customHeight="1" x14ac:dyDescent="0.2">
      <c r="A1175" s="168"/>
      <c r="B1175" s="169" t="s">
        <v>540</v>
      </c>
      <c r="C1175" s="169" t="s">
        <v>1676</v>
      </c>
      <c r="D1175" s="170" t="s">
        <v>1759</v>
      </c>
      <c r="E1175" s="170" t="s">
        <v>2395</v>
      </c>
      <c r="F1175" s="170"/>
      <c r="G1175" s="170" t="s">
        <v>185</v>
      </c>
      <c r="H1175" s="169" t="s">
        <v>3570</v>
      </c>
      <c r="I1175" s="171" t="s">
        <v>3629</v>
      </c>
      <c r="J1175" s="87" t="s">
        <v>30</v>
      </c>
      <c r="K1175" s="170"/>
      <c r="L1175" s="170"/>
      <c r="M1175" s="169" t="s">
        <v>184</v>
      </c>
      <c r="N1175" s="169" t="s">
        <v>3731</v>
      </c>
      <c r="O1175" s="170" t="s">
        <v>246</v>
      </c>
      <c r="P1175" s="170" t="s">
        <v>246</v>
      </c>
      <c r="Q1175" s="170"/>
      <c r="R1175" s="170"/>
      <c r="S1175" s="176">
        <v>43279</v>
      </c>
      <c r="T1175" s="170"/>
      <c r="U1175" s="170"/>
      <c r="V1175" s="169">
        <v>3735.11</v>
      </c>
      <c r="W1175" s="172"/>
      <c r="X1175" s="169"/>
      <c r="Y1175" s="173"/>
      <c r="Z1175" s="172">
        <v>3735.11</v>
      </c>
      <c r="AA1175" s="169" t="s">
        <v>39</v>
      </c>
      <c r="AB1175" s="174"/>
    </row>
    <row r="1176" spans="1:28" ht="15.75" customHeight="1" x14ac:dyDescent="0.2">
      <c r="A1176" s="168"/>
      <c r="B1176" s="169" t="s">
        <v>541</v>
      </c>
      <c r="C1176" s="169" t="s">
        <v>1677</v>
      </c>
      <c r="D1176" s="170" t="s">
        <v>1759</v>
      </c>
      <c r="E1176" s="170" t="s">
        <v>2396</v>
      </c>
      <c r="F1176" s="170"/>
      <c r="G1176" s="170" t="s">
        <v>185</v>
      </c>
      <c r="H1176" s="169" t="s">
        <v>3571</v>
      </c>
      <c r="I1176" s="171" t="s">
        <v>3630</v>
      </c>
      <c r="J1176" s="87" t="s">
        <v>30</v>
      </c>
      <c r="K1176" s="170"/>
      <c r="L1176" s="170"/>
      <c r="M1176" s="169" t="s">
        <v>184</v>
      </c>
      <c r="N1176" s="169" t="s">
        <v>4408</v>
      </c>
      <c r="O1176" s="170" t="s">
        <v>33</v>
      </c>
      <c r="P1176" s="170" t="s">
        <v>4513</v>
      </c>
      <c r="Q1176" s="170"/>
      <c r="R1176" s="170"/>
      <c r="S1176" s="176">
        <v>43321</v>
      </c>
      <c r="T1176" s="170"/>
      <c r="U1176" s="170"/>
      <c r="V1176" s="169">
        <v>4270.6899999999996</v>
      </c>
      <c r="W1176" s="172"/>
      <c r="X1176" s="169"/>
      <c r="Y1176" s="173"/>
      <c r="Z1176" s="172">
        <v>4270.6899999999996</v>
      </c>
      <c r="AA1176" s="169" t="s">
        <v>39</v>
      </c>
      <c r="AB1176" s="174"/>
    </row>
    <row r="1177" spans="1:28" ht="15.75" customHeight="1" x14ac:dyDescent="0.2">
      <c r="A1177" s="168"/>
      <c r="B1177" s="169" t="s">
        <v>542</v>
      </c>
      <c r="C1177" s="169" t="s">
        <v>1678</v>
      </c>
      <c r="D1177" s="170" t="s">
        <v>1759</v>
      </c>
      <c r="E1177" s="170" t="s">
        <v>2394</v>
      </c>
      <c r="F1177" s="170"/>
      <c r="G1177" s="170" t="s">
        <v>185</v>
      </c>
      <c r="H1177" s="169" t="s">
        <v>3572</v>
      </c>
      <c r="I1177" s="171" t="s">
        <v>3587</v>
      </c>
      <c r="J1177" s="87" t="s">
        <v>30</v>
      </c>
      <c r="K1177" s="170" t="s">
        <v>31</v>
      </c>
      <c r="L1177" s="170"/>
      <c r="M1177" s="169" t="s">
        <v>184</v>
      </c>
      <c r="N1177" s="169" t="s">
        <v>4409</v>
      </c>
      <c r="O1177" s="170" t="s">
        <v>37</v>
      </c>
      <c r="P1177" s="170" t="s">
        <v>4409</v>
      </c>
      <c r="Q1177" s="170"/>
      <c r="R1177" s="170"/>
      <c r="S1177" s="176">
        <v>43321</v>
      </c>
      <c r="T1177" s="170"/>
      <c r="U1177" s="170"/>
      <c r="V1177" s="169">
        <v>3725.5</v>
      </c>
      <c r="W1177" s="172"/>
      <c r="X1177" s="169"/>
      <c r="Y1177" s="173">
        <v>1862.75</v>
      </c>
      <c r="Z1177" s="172">
        <v>1862.75</v>
      </c>
      <c r="AA1177" s="169" t="s">
        <v>39</v>
      </c>
      <c r="AB1177" s="174"/>
    </row>
    <row r="1178" spans="1:28" ht="15.75" customHeight="1" x14ac:dyDescent="0.2">
      <c r="A1178" s="168"/>
      <c r="B1178" s="169" t="s">
        <v>543</v>
      </c>
      <c r="C1178" s="169" t="s">
        <v>1679</v>
      </c>
      <c r="D1178" s="170" t="s">
        <v>1759</v>
      </c>
      <c r="E1178" s="170" t="s">
        <v>2394</v>
      </c>
      <c r="F1178" s="170"/>
      <c r="G1178" s="170" t="s">
        <v>185</v>
      </c>
      <c r="H1178" s="169" t="s">
        <v>3573</v>
      </c>
      <c r="I1178" s="171" t="s">
        <v>3591</v>
      </c>
      <c r="J1178" s="87" t="s">
        <v>30</v>
      </c>
      <c r="K1178" s="170"/>
      <c r="L1178" s="170"/>
      <c r="M1178" s="169" t="s">
        <v>184</v>
      </c>
      <c r="N1178" s="169" t="s">
        <v>4410</v>
      </c>
      <c r="O1178" s="170" t="s">
        <v>246</v>
      </c>
      <c r="P1178" s="170" t="s">
        <v>246</v>
      </c>
      <c r="Q1178" s="170"/>
      <c r="R1178" s="170"/>
      <c r="S1178" s="176">
        <v>43363</v>
      </c>
      <c r="T1178" s="170"/>
      <c r="U1178" s="170"/>
      <c r="V1178" s="169">
        <v>3752.62</v>
      </c>
      <c r="W1178" s="172"/>
      <c r="X1178" s="169"/>
      <c r="Y1178" s="173"/>
      <c r="Z1178" s="172">
        <v>3752.62</v>
      </c>
      <c r="AA1178" s="169" t="s">
        <v>39</v>
      </c>
      <c r="AB1178" s="174"/>
    </row>
    <row r="1179" spans="1:28" ht="15.75" customHeight="1" x14ac:dyDescent="0.2">
      <c r="A1179" s="168"/>
      <c r="B1179" s="169" t="s">
        <v>246</v>
      </c>
      <c r="C1179" s="169" t="s">
        <v>1680</v>
      </c>
      <c r="D1179" s="170" t="s">
        <v>1759</v>
      </c>
      <c r="E1179" s="170" t="s">
        <v>2397</v>
      </c>
      <c r="F1179" s="170"/>
      <c r="G1179" s="170" t="s">
        <v>185</v>
      </c>
      <c r="H1179" s="169" t="s">
        <v>3574</v>
      </c>
      <c r="I1179" s="171" t="s">
        <v>3581</v>
      </c>
      <c r="J1179" s="87" t="s">
        <v>30</v>
      </c>
      <c r="K1179" s="170" t="s">
        <v>31</v>
      </c>
      <c r="L1179" s="170"/>
      <c r="M1179" s="169" t="s">
        <v>184</v>
      </c>
      <c r="N1179" s="169" t="s">
        <v>4333</v>
      </c>
      <c r="O1179" s="170" t="s">
        <v>37</v>
      </c>
      <c r="P1179" s="170" t="s">
        <v>4514</v>
      </c>
      <c r="Q1179" s="170"/>
      <c r="R1179" s="170"/>
      <c r="S1179" s="176">
        <v>43398</v>
      </c>
      <c r="T1179" s="170"/>
      <c r="U1179" s="170"/>
      <c r="V1179" s="169">
        <v>4344.7</v>
      </c>
      <c r="W1179" s="172"/>
      <c r="X1179" s="169"/>
      <c r="Y1179" s="173">
        <v>2172.35</v>
      </c>
      <c r="Z1179" s="172">
        <v>2172.35</v>
      </c>
      <c r="AA1179" s="169" t="s">
        <v>39</v>
      </c>
      <c r="AB1179" s="174"/>
    </row>
    <row r="1180" spans="1:28" ht="15.75" customHeight="1" x14ac:dyDescent="0.2">
      <c r="A1180" s="168"/>
      <c r="B1180" s="169" t="s">
        <v>246</v>
      </c>
      <c r="C1180" s="169" t="s">
        <v>1681</v>
      </c>
      <c r="D1180" s="170" t="s">
        <v>1759</v>
      </c>
      <c r="E1180" s="170" t="s">
        <v>2398</v>
      </c>
      <c r="F1180" s="170"/>
      <c r="G1180" s="170" t="s">
        <v>185</v>
      </c>
      <c r="H1180" s="169" t="s">
        <v>3575</v>
      </c>
      <c r="I1180" s="171" t="s">
        <v>246</v>
      </c>
      <c r="J1180" s="87" t="s">
        <v>30</v>
      </c>
      <c r="K1180" s="170"/>
      <c r="L1180" s="170"/>
      <c r="M1180" s="169" t="s">
        <v>184</v>
      </c>
      <c r="N1180" s="169" t="s">
        <v>3719</v>
      </c>
      <c r="O1180" s="170" t="s">
        <v>246</v>
      </c>
      <c r="P1180" s="170" t="s">
        <v>246</v>
      </c>
      <c r="Q1180" s="170"/>
      <c r="R1180" s="170"/>
      <c r="S1180" s="176">
        <v>43482</v>
      </c>
      <c r="T1180" s="170"/>
      <c r="U1180" s="170"/>
      <c r="V1180" s="169">
        <v>3857.86</v>
      </c>
      <c r="W1180" s="172"/>
      <c r="X1180" s="169"/>
      <c r="Y1180" s="173"/>
      <c r="Z1180" s="172">
        <v>3857.86</v>
      </c>
      <c r="AA1180" s="169" t="s">
        <v>246</v>
      </c>
      <c r="AB1180" s="174"/>
    </row>
    <row r="1181" spans="1:28" ht="15.75" customHeight="1" x14ac:dyDescent="0.2">
      <c r="A1181" s="168"/>
      <c r="B1181" s="169" t="s">
        <v>246</v>
      </c>
      <c r="C1181" s="169" t="s">
        <v>1682</v>
      </c>
      <c r="D1181" s="170" t="s">
        <v>1759</v>
      </c>
      <c r="E1181" s="170" t="s">
        <v>2394</v>
      </c>
      <c r="F1181" s="170"/>
      <c r="G1181" s="170" t="s">
        <v>185</v>
      </c>
      <c r="H1181" s="169" t="s">
        <v>3576</v>
      </c>
      <c r="I1181" s="171" t="s">
        <v>246</v>
      </c>
      <c r="J1181" s="87" t="s">
        <v>30</v>
      </c>
      <c r="K1181" s="170"/>
      <c r="L1181" s="170"/>
      <c r="M1181" s="169" t="s">
        <v>184</v>
      </c>
      <c r="N1181" s="169" t="s">
        <v>4088</v>
      </c>
      <c r="O1181" s="170" t="s">
        <v>246</v>
      </c>
      <c r="P1181" s="170" t="s">
        <v>246</v>
      </c>
      <c r="Q1181" s="170"/>
      <c r="R1181" s="170"/>
      <c r="S1181" s="176">
        <v>43531</v>
      </c>
      <c r="T1181" s="170"/>
      <c r="U1181" s="170"/>
      <c r="V1181" s="169">
        <v>3733.34</v>
      </c>
      <c r="W1181" s="172"/>
      <c r="X1181" s="169"/>
      <c r="Y1181" s="173"/>
      <c r="Z1181" s="172">
        <v>3733.34</v>
      </c>
      <c r="AA1181" s="169" t="s">
        <v>246</v>
      </c>
      <c r="AB1181" s="174"/>
    </row>
    <row r="1182" spans="1:28" ht="15.75" customHeight="1" x14ac:dyDescent="0.2">
      <c r="A1182" s="168"/>
      <c r="B1182" s="169" t="s">
        <v>246</v>
      </c>
      <c r="C1182" s="169" t="s">
        <v>1683</v>
      </c>
      <c r="D1182" s="170" t="s">
        <v>1759</v>
      </c>
      <c r="E1182" s="170" t="s">
        <v>2394</v>
      </c>
      <c r="F1182" s="170"/>
      <c r="G1182" s="170" t="s">
        <v>185</v>
      </c>
      <c r="H1182" s="169" t="s">
        <v>3577</v>
      </c>
      <c r="I1182" s="171" t="s">
        <v>246</v>
      </c>
      <c r="J1182" s="87" t="s">
        <v>30</v>
      </c>
      <c r="K1182" s="170"/>
      <c r="L1182" s="170"/>
      <c r="M1182" s="169" t="s">
        <v>184</v>
      </c>
      <c r="N1182" s="169" t="s">
        <v>4410</v>
      </c>
      <c r="O1182" s="170" t="s">
        <v>246</v>
      </c>
      <c r="P1182" s="170" t="s">
        <v>246</v>
      </c>
      <c r="Q1182" s="170"/>
      <c r="R1182" s="170"/>
      <c r="S1182" s="176">
        <v>43531</v>
      </c>
      <c r="T1182" s="170"/>
      <c r="U1182" s="170"/>
      <c r="V1182" s="169">
        <v>3733.34</v>
      </c>
      <c r="W1182" s="172"/>
      <c r="X1182" s="169"/>
      <c r="Y1182" s="173"/>
      <c r="Z1182" s="172">
        <v>3733.34</v>
      </c>
      <c r="AA1182" s="169" t="s">
        <v>246</v>
      </c>
      <c r="AB1182" s="174"/>
    </row>
    <row r="1183" spans="1:28" ht="15.75" customHeight="1" x14ac:dyDescent="0.2">
      <c r="A1183" s="168"/>
      <c r="B1183" s="169" t="s">
        <v>246</v>
      </c>
      <c r="C1183" s="169" t="s">
        <v>1684</v>
      </c>
      <c r="D1183" s="170" t="s">
        <v>1759</v>
      </c>
      <c r="E1183" s="170" t="s">
        <v>2394</v>
      </c>
      <c r="F1183" s="170"/>
      <c r="G1183" s="170" t="s">
        <v>185</v>
      </c>
      <c r="H1183" s="169" t="s">
        <v>3578</v>
      </c>
      <c r="I1183" s="171" t="s">
        <v>246</v>
      </c>
      <c r="J1183" s="87" t="s">
        <v>30</v>
      </c>
      <c r="K1183" s="170"/>
      <c r="L1183" s="170"/>
      <c r="M1183" s="169" t="s">
        <v>184</v>
      </c>
      <c r="N1183" s="169" t="s">
        <v>4155</v>
      </c>
      <c r="O1183" s="170" t="s">
        <v>246</v>
      </c>
      <c r="P1183" s="170" t="s">
        <v>246</v>
      </c>
      <c r="Q1183" s="170"/>
      <c r="R1183" s="170"/>
      <c r="S1183" s="176">
        <v>43545</v>
      </c>
      <c r="T1183" s="170"/>
      <c r="U1183" s="170"/>
      <c r="V1183" s="169">
        <v>3708.2</v>
      </c>
      <c r="W1183" s="172"/>
      <c r="X1183" s="169"/>
      <c r="Y1183" s="173"/>
      <c r="Z1183" s="172">
        <v>3708.2</v>
      </c>
      <c r="AA1183" s="169" t="s">
        <v>246</v>
      </c>
      <c r="AB1183" s="174"/>
    </row>
    <row r="1184" spans="1:28" ht="15.75" customHeight="1" x14ac:dyDescent="0.2">
      <c r="A1184" s="168"/>
      <c r="B1184" s="169" t="s">
        <v>246</v>
      </c>
      <c r="C1184" s="169" t="s">
        <v>1685</v>
      </c>
      <c r="D1184" s="170" t="s">
        <v>1760</v>
      </c>
      <c r="E1184" s="170" t="s">
        <v>2399</v>
      </c>
      <c r="F1184" s="170"/>
      <c r="G1184" s="170" t="s">
        <v>185</v>
      </c>
      <c r="H1184" s="169" t="s">
        <v>3579</v>
      </c>
      <c r="I1184" s="171" t="s">
        <v>3602</v>
      </c>
      <c r="J1184" s="87" t="s">
        <v>30</v>
      </c>
      <c r="K1184" s="170"/>
      <c r="L1184" s="170"/>
      <c r="M1184" s="169" t="s">
        <v>188</v>
      </c>
      <c r="N1184" s="169" t="s">
        <v>4027</v>
      </c>
      <c r="O1184" s="170" t="s">
        <v>37</v>
      </c>
      <c r="P1184" s="170" t="s">
        <v>4512</v>
      </c>
      <c r="Q1184" s="170"/>
      <c r="R1184" s="170"/>
      <c r="S1184" s="176">
        <v>43223</v>
      </c>
      <c r="T1184" s="170"/>
      <c r="U1184" s="170"/>
      <c r="V1184" s="169">
        <v>1267.3</v>
      </c>
      <c r="W1184" s="172"/>
      <c r="X1184" s="169"/>
      <c r="Y1184" s="173"/>
      <c r="Z1184" s="172">
        <v>1267.3</v>
      </c>
      <c r="AA1184" s="169" t="s">
        <v>39</v>
      </c>
      <c r="AB1184" s="174"/>
    </row>
    <row r="1185" spans="1:28" ht="15.75" customHeight="1" x14ac:dyDescent="0.2">
      <c r="A1185" s="177"/>
      <c r="B1185" s="178"/>
      <c r="C1185" s="178" t="s">
        <v>4521</v>
      </c>
      <c r="D1185" s="179" t="s">
        <v>1689</v>
      </c>
      <c r="E1185" s="179" t="s">
        <v>4548</v>
      </c>
      <c r="F1185" s="179"/>
      <c r="G1185" s="170" t="s">
        <v>185</v>
      </c>
      <c r="H1185" s="178" t="s">
        <v>4558</v>
      </c>
      <c r="I1185" s="180"/>
      <c r="J1185" s="178"/>
      <c r="K1185" s="179"/>
      <c r="L1185" s="179"/>
      <c r="M1185" s="178" t="s">
        <v>184</v>
      </c>
      <c r="N1185" s="178" t="s">
        <v>4591</v>
      </c>
      <c r="O1185" s="179"/>
      <c r="P1185" s="179"/>
      <c r="Q1185" s="179"/>
      <c r="R1185" s="179"/>
      <c r="S1185" s="181"/>
      <c r="T1185" s="179"/>
      <c r="U1185" s="179"/>
      <c r="V1185" s="178"/>
      <c r="W1185" s="182">
        <v>1418.26</v>
      </c>
      <c r="X1185" s="178"/>
      <c r="Y1185" s="183"/>
      <c r="Z1185" s="182"/>
      <c r="AA1185" s="178"/>
      <c r="AB1185" s="184"/>
    </row>
    <row r="1186" spans="1:28" ht="15.75" customHeight="1" x14ac:dyDescent="0.2">
      <c r="A1186" s="177"/>
      <c r="B1186" s="178"/>
      <c r="C1186" s="178" t="s">
        <v>4522</v>
      </c>
      <c r="D1186" s="179" t="s">
        <v>1689</v>
      </c>
      <c r="E1186" s="179" t="s">
        <v>4548</v>
      </c>
      <c r="F1186" s="179"/>
      <c r="G1186" s="170" t="s">
        <v>185</v>
      </c>
      <c r="H1186" s="178" t="s">
        <v>4559</v>
      </c>
      <c r="I1186" s="180"/>
      <c r="J1186" s="178"/>
      <c r="K1186" s="179"/>
      <c r="L1186" s="179"/>
      <c r="M1186" s="178" t="s">
        <v>184</v>
      </c>
      <c r="N1186" s="178" t="s">
        <v>3838</v>
      </c>
      <c r="O1186" s="179"/>
      <c r="P1186" s="179"/>
      <c r="Q1186" s="179"/>
      <c r="R1186" s="179"/>
      <c r="S1186" s="181"/>
      <c r="T1186" s="179"/>
      <c r="U1186" s="179"/>
      <c r="V1186" s="178"/>
      <c r="W1186" s="182">
        <v>1658.15</v>
      </c>
      <c r="X1186" s="178"/>
      <c r="Y1186" s="183"/>
      <c r="Z1186" s="182"/>
      <c r="AA1186" s="178"/>
      <c r="AB1186" s="184"/>
    </row>
    <row r="1187" spans="1:28" ht="15.75" customHeight="1" x14ac:dyDescent="0.2">
      <c r="A1187" s="177"/>
      <c r="B1187" s="178"/>
      <c r="C1187" s="178" t="s">
        <v>4523</v>
      </c>
      <c r="D1187" s="179" t="s">
        <v>1690</v>
      </c>
      <c r="E1187" s="179" t="s">
        <v>1778</v>
      </c>
      <c r="F1187" s="179"/>
      <c r="G1187" s="170" t="s">
        <v>185</v>
      </c>
      <c r="H1187" s="178" t="s">
        <v>4560</v>
      </c>
      <c r="I1187" s="180"/>
      <c r="J1187" s="178"/>
      <c r="K1187" s="179"/>
      <c r="L1187" s="179"/>
      <c r="M1187" s="178" t="s">
        <v>188</v>
      </c>
      <c r="N1187" s="178" t="s">
        <v>3819</v>
      </c>
      <c r="O1187" s="179"/>
      <c r="P1187" s="179"/>
      <c r="Q1187" s="179"/>
      <c r="R1187" s="179"/>
      <c r="S1187" s="181"/>
      <c r="T1187" s="179"/>
      <c r="U1187" s="179"/>
      <c r="V1187" s="178"/>
      <c r="W1187" s="182">
        <v>126.64</v>
      </c>
      <c r="X1187" s="178"/>
      <c r="Y1187" s="183"/>
      <c r="Z1187" s="182"/>
      <c r="AA1187" s="178"/>
      <c r="AB1187" s="184" t="s">
        <v>4610</v>
      </c>
    </row>
    <row r="1188" spans="1:28" ht="15.75" customHeight="1" x14ac:dyDescent="0.2">
      <c r="A1188" s="177"/>
      <c r="B1188" s="178"/>
      <c r="C1188" s="178" t="s">
        <v>4524</v>
      </c>
      <c r="D1188" s="179" t="s">
        <v>1698</v>
      </c>
      <c r="E1188" s="179" t="s">
        <v>1802</v>
      </c>
      <c r="F1188" s="179"/>
      <c r="G1188" s="170" t="s">
        <v>185</v>
      </c>
      <c r="H1188" s="178" t="s">
        <v>4561</v>
      </c>
      <c r="I1188" s="180"/>
      <c r="J1188" s="178"/>
      <c r="K1188" s="179"/>
      <c r="L1188" s="179"/>
      <c r="M1188" s="178" t="s">
        <v>184</v>
      </c>
      <c r="N1188" s="178" t="s">
        <v>3711</v>
      </c>
      <c r="O1188" s="179"/>
      <c r="P1188" s="179"/>
      <c r="Q1188" s="179"/>
      <c r="R1188" s="179"/>
      <c r="S1188" s="181"/>
      <c r="T1188" s="179"/>
      <c r="U1188" s="179"/>
      <c r="V1188" s="178"/>
      <c r="W1188" s="182">
        <v>2186.2600000000002</v>
      </c>
      <c r="X1188" s="178"/>
      <c r="Y1188" s="183"/>
      <c r="Z1188" s="182"/>
      <c r="AA1188" s="178"/>
      <c r="AB1188" s="184"/>
    </row>
    <row r="1189" spans="1:28" ht="15.75" customHeight="1" x14ac:dyDescent="0.2">
      <c r="A1189" s="177"/>
      <c r="B1189" s="178"/>
      <c r="C1189" s="178" t="s">
        <v>4525</v>
      </c>
      <c r="D1189" s="179" t="s">
        <v>4544</v>
      </c>
      <c r="E1189" s="179" t="s">
        <v>4549</v>
      </c>
      <c r="F1189" s="179"/>
      <c r="G1189" s="170" t="s">
        <v>185</v>
      </c>
      <c r="H1189" s="178" t="s">
        <v>4562</v>
      </c>
      <c r="I1189" s="180"/>
      <c r="J1189" s="178"/>
      <c r="K1189" s="179"/>
      <c r="L1189" s="179"/>
      <c r="M1189" s="178" t="s">
        <v>184</v>
      </c>
      <c r="N1189" s="178" t="s">
        <v>4592</v>
      </c>
      <c r="O1189" s="179"/>
      <c r="P1189" s="179"/>
      <c r="Q1189" s="179"/>
      <c r="R1189" s="179"/>
      <c r="S1189" s="181"/>
      <c r="T1189" s="179"/>
      <c r="U1189" s="179"/>
      <c r="V1189" s="178"/>
      <c r="W1189" s="182">
        <v>488.04</v>
      </c>
      <c r="X1189" s="178"/>
      <c r="Y1189" s="183"/>
      <c r="Z1189" s="182"/>
      <c r="AA1189" s="178"/>
      <c r="AB1189" s="184" t="s">
        <v>4610</v>
      </c>
    </row>
    <row r="1190" spans="1:28" ht="15.75" customHeight="1" x14ac:dyDescent="0.2">
      <c r="A1190" s="177"/>
      <c r="B1190" s="178"/>
      <c r="C1190" s="178" t="s">
        <v>4526</v>
      </c>
      <c r="D1190" s="179" t="s">
        <v>4545</v>
      </c>
      <c r="E1190" s="179" t="s">
        <v>4550</v>
      </c>
      <c r="F1190" s="179"/>
      <c r="G1190" s="170" t="s">
        <v>185</v>
      </c>
      <c r="H1190" s="178" t="s">
        <v>4563</v>
      </c>
      <c r="I1190" s="180"/>
      <c r="J1190" s="178"/>
      <c r="K1190" s="179"/>
      <c r="L1190" s="179"/>
      <c r="M1190" s="178" t="s">
        <v>188</v>
      </c>
      <c r="N1190" s="178" t="s">
        <v>4198</v>
      </c>
      <c r="O1190" s="179"/>
      <c r="P1190" s="179"/>
      <c r="Q1190" s="179"/>
      <c r="R1190" s="179"/>
      <c r="S1190" s="181"/>
      <c r="T1190" s="179"/>
      <c r="U1190" s="179"/>
      <c r="V1190" s="178"/>
      <c r="W1190" s="182">
        <v>339.5</v>
      </c>
      <c r="X1190" s="178"/>
      <c r="Y1190" s="183"/>
      <c r="Z1190" s="182"/>
      <c r="AA1190" s="178"/>
      <c r="AB1190" s="184"/>
    </row>
    <row r="1191" spans="1:28" ht="15.75" customHeight="1" x14ac:dyDescent="0.2">
      <c r="A1191" s="177"/>
      <c r="B1191" s="178"/>
      <c r="C1191" s="178" t="s">
        <v>246</v>
      </c>
      <c r="D1191" s="179" t="s">
        <v>4546</v>
      </c>
      <c r="E1191" s="179" t="s">
        <v>4546</v>
      </c>
      <c r="F1191" s="179"/>
      <c r="G1191" s="170" t="s">
        <v>185</v>
      </c>
      <c r="H1191" s="178" t="s">
        <v>4564</v>
      </c>
      <c r="I1191" s="180"/>
      <c r="J1191" s="178"/>
      <c r="K1191" s="179"/>
      <c r="L1191" s="179"/>
      <c r="M1191" s="178" t="s">
        <v>184</v>
      </c>
      <c r="N1191" s="178" t="s">
        <v>4593</v>
      </c>
      <c r="O1191" s="179"/>
      <c r="P1191" s="179"/>
      <c r="Q1191" s="179"/>
      <c r="R1191" s="179"/>
      <c r="S1191" s="181"/>
      <c r="T1191" s="179"/>
      <c r="U1191" s="179"/>
      <c r="V1191" s="178"/>
      <c r="W1191" s="182">
        <v>420.47</v>
      </c>
      <c r="X1191" s="178"/>
      <c r="Y1191" s="183"/>
      <c r="Z1191" s="182"/>
      <c r="AA1191" s="178"/>
      <c r="AB1191" s="184"/>
    </row>
    <row r="1192" spans="1:28" ht="15.75" customHeight="1" x14ac:dyDescent="0.2">
      <c r="A1192" s="177"/>
      <c r="B1192" s="178"/>
      <c r="C1192" s="178" t="s">
        <v>4527</v>
      </c>
      <c r="D1192" s="179" t="s">
        <v>1714</v>
      </c>
      <c r="E1192" s="179" t="s">
        <v>4551</v>
      </c>
      <c r="F1192" s="179"/>
      <c r="G1192" s="170" t="s">
        <v>185</v>
      </c>
      <c r="H1192" s="178" t="s">
        <v>4565</v>
      </c>
      <c r="I1192" s="180"/>
      <c r="J1192" s="178"/>
      <c r="K1192" s="179"/>
      <c r="L1192" s="179"/>
      <c r="M1192" s="178" t="s">
        <v>184</v>
      </c>
      <c r="N1192" s="178" t="s">
        <v>4594</v>
      </c>
      <c r="O1192" s="179"/>
      <c r="P1192" s="179"/>
      <c r="Q1192" s="179"/>
      <c r="R1192" s="179"/>
      <c r="S1192" s="181"/>
      <c r="T1192" s="179"/>
      <c r="U1192" s="179"/>
      <c r="V1192" s="178"/>
      <c r="W1192" s="182">
        <v>2119.94</v>
      </c>
      <c r="X1192" s="178"/>
      <c r="Y1192" s="183"/>
      <c r="Z1192" s="182"/>
      <c r="AA1192" s="178"/>
      <c r="AB1192" s="184" t="s">
        <v>4610</v>
      </c>
    </row>
    <row r="1193" spans="1:28" ht="15.75" customHeight="1" x14ac:dyDescent="0.2">
      <c r="A1193" s="177"/>
      <c r="B1193" s="178"/>
      <c r="C1193" s="178" t="s">
        <v>4528</v>
      </c>
      <c r="D1193" s="179" t="s">
        <v>4547</v>
      </c>
      <c r="E1193" s="179" t="s">
        <v>4552</v>
      </c>
      <c r="F1193" s="179"/>
      <c r="G1193" s="170" t="s">
        <v>185</v>
      </c>
      <c r="H1193" s="178" t="s">
        <v>4566</v>
      </c>
      <c r="I1193" s="180"/>
      <c r="J1193" s="178"/>
      <c r="K1193" s="179"/>
      <c r="L1193" s="179"/>
      <c r="M1193" s="178" t="s">
        <v>190</v>
      </c>
      <c r="N1193" s="178" t="s">
        <v>4595</v>
      </c>
      <c r="O1193" s="179"/>
      <c r="P1193" s="179"/>
      <c r="Q1193" s="179"/>
      <c r="R1193" s="179"/>
      <c r="S1193" s="181"/>
      <c r="T1193" s="179"/>
      <c r="U1193" s="179"/>
      <c r="V1193" s="178"/>
      <c r="W1193" s="182">
        <v>903.64</v>
      </c>
      <c r="X1193" s="178"/>
      <c r="Y1193" s="183"/>
      <c r="Z1193" s="182"/>
      <c r="AA1193" s="178"/>
      <c r="AB1193" s="184"/>
    </row>
    <row r="1194" spans="1:28" ht="15.75" customHeight="1" x14ac:dyDescent="0.2">
      <c r="A1194" s="177"/>
      <c r="B1194" s="178"/>
      <c r="C1194" s="178" t="s">
        <v>246</v>
      </c>
      <c r="D1194" s="179" t="s">
        <v>1721</v>
      </c>
      <c r="E1194" s="179" t="s">
        <v>2049</v>
      </c>
      <c r="F1194" s="179"/>
      <c r="G1194" s="170" t="s">
        <v>185</v>
      </c>
      <c r="H1194" s="178" t="s">
        <v>4567</v>
      </c>
      <c r="I1194" s="180"/>
      <c r="J1194" s="178"/>
      <c r="K1194" s="179"/>
      <c r="L1194" s="179"/>
      <c r="M1194" s="178" t="s">
        <v>188</v>
      </c>
      <c r="N1194" s="178" t="s">
        <v>4596</v>
      </c>
      <c r="O1194" s="179"/>
      <c r="P1194" s="179"/>
      <c r="Q1194" s="179"/>
      <c r="R1194" s="179"/>
      <c r="S1194" s="181"/>
      <c r="T1194" s="179"/>
      <c r="U1194" s="179"/>
      <c r="V1194" s="178"/>
      <c r="W1194" s="182">
        <v>1115.22</v>
      </c>
      <c r="X1194" s="178"/>
      <c r="Y1194" s="183"/>
      <c r="Z1194" s="182"/>
      <c r="AA1194" s="178"/>
      <c r="AB1194" s="184" t="s">
        <v>4610</v>
      </c>
    </row>
    <row r="1195" spans="1:28" ht="15.75" customHeight="1" x14ac:dyDescent="0.2">
      <c r="A1195" s="177"/>
      <c r="B1195" s="178"/>
      <c r="C1195" s="178" t="s">
        <v>4529</v>
      </c>
      <c r="D1195" s="179" t="s">
        <v>1721</v>
      </c>
      <c r="E1195" s="179" t="s">
        <v>2058</v>
      </c>
      <c r="F1195" s="179"/>
      <c r="G1195" s="170" t="s">
        <v>185</v>
      </c>
      <c r="H1195" s="178" t="s">
        <v>4568</v>
      </c>
      <c r="I1195" s="180"/>
      <c r="J1195" s="178"/>
      <c r="K1195" s="179"/>
      <c r="L1195" s="179"/>
      <c r="M1195" s="178" t="s">
        <v>188</v>
      </c>
      <c r="N1195" s="178" t="s">
        <v>4016</v>
      </c>
      <c r="O1195" s="179"/>
      <c r="P1195" s="179"/>
      <c r="Q1195" s="179"/>
      <c r="R1195" s="179"/>
      <c r="S1195" s="181"/>
      <c r="T1195" s="179"/>
      <c r="U1195" s="179"/>
      <c r="V1195" s="178"/>
      <c r="W1195" s="182">
        <v>1115.22</v>
      </c>
      <c r="X1195" s="178"/>
      <c r="Y1195" s="183"/>
      <c r="Z1195" s="182"/>
      <c r="AA1195" s="178"/>
      <c r="AB1195" s="184" t="s">
        <v>4610</v>
      </c>
    </row>
    <row r="1196" spans="1:28" ht="15.75" customHeight="1" x14ac:dyDescent="0.2">
      <c r="A1196" s="177"/>
      <c r="B1196" s="178"/>
      <c r="C1196" s="178" t="s">
        <v>4530</v>
      </c>
      <c r="D1196" s="179" t="s">
        <v>1721</v>
      </c>
      <c r="E1196" s="179" t="s">
        <v>2058</v>
      </c>
      <c r="F1196" s="179"/>
      <c r="G1196" s="170" t="s">
        <v>185</v>
      </c>
      <c r="H1196" s="178" t="s">
        <v>4569</v>
      </c>
      <c r="I1196" s="180"/>
      <c r="J1196" s="178"/>
      <c r="K1196" s="179"/>
      <c r="L1196" s="179"/>
      <c r="M1196" s="178" t="s">
        <v>188</v>
      </c>
      <c r="N1196" s="178" t="s">
        <v>4597</v>
      </c>
      <c r="O1196" s="179"/>
      <c r="P1196" s="179"/>
      <c r="Q1196" s="179"/>
      <c r="R1196" s="179"/>
      <c r="S1196" s="181"/>
      <c r="T1196" s="179"/>
      <c r="U1196" s="179"/>
      <c r="V1196" s="178"/>
      <c r="W1196" s="182">
        <v>1115.22</v>
      </c>
      <c r="X1196" s="178"/>
      <c r="Y1196" s="183"/>
      <c r="Z1196" s="182"/>
      <c r="AA1196" s="178"/>
      <c r="AB1196" s="184" t="s">
        <v>4610</v>
      </c>
    </row>
    <row r="1197" spans="1:28" ht="15.75" customHeight="1" x14ac:dyDescent="0.2">
      <c r="A1197" s="177"/>
      <c r="B1197" s="178"/>
      <c r="C1197" s="178" t="s">
        <v>4531</v>
      </c>
      <c r="D1197" s="179" t="s">
        <v>1721</v>
      </c>
      <c r="E1197" s="179" t="s">
        <v>2045</v>
      </c>
      <c r="F1197" s="179"/>
      <c r="G1197" s="170" t="s">
        <v>185</v>
      </c>
      <c r="H1197" s="178" t="s">
        <v>4570</v>
      </c>
      <c r="I1197" s="180"/>
      <c r="J1197" s="178"/>
      <c r="K1197" s="179"/>
      <c r="L1197" s="179"/>
      <c r="M1197" s="178" t="s">
        <v>188</v>
      </c>
      <c r="N1197" s="178" t="s">
        <v>4597</v>
      </c>
      <c r="O1197" s="179"/>
      <c r="P1197" s="179"/>
      <c r="Q1197" s="179"/>
      <c r="R1197" s="179"/>
      <c r="S1197" s="181"/>
      <c r="T1197" s="179"/>
      <c r="U1197" s="179"/>
      <c r="V1197" s="178"/>
      <c r="W1197" s="182">
        <v>1419.86</v>
      </c>
      <c r="X1197" s="178"/>
      <c r="Y1197" s="183"/>
      <c r="Z1197" s="182"/>
      <c r="AA1197" s="178"/>
      <c r="AB1197" s="184"/>
    </row>
    <row r="1198" spans="1:28" ht="15.75" customHeight="1" x14ac:dyDescent="0.2">
      <c r="A1198" s="177"/>
      <c r="B1198" s="178"/>
      <c r="C1198" s="178" t="s">
        <v>4532</v>
      </c>
      <c r="D1198" s="179" t="s">
        <v>1721</v>
      </c>
      <c r="E1198" s="179" t="s">
        <v>2058</v>
      </c>
      <c r="F1198" s="179"/>
      <c r="G1198" s="170" t="s">
        <v>185</v>
      </c>
      <c r="H1198" s="178" t="s">
        <v>4571</v>
      </c>
      <c r="I1198" s="180"/>
      <c r="J1198" s="178"/>
      <c r="K1198" s="179"/>
      <c r="L1198" s="179"/>
      <c r="M1198" s="178" t="s">
        <v>188</v>
      </c>
      <c r="N1198" s="178" t="s">
        <v>4597</v>
      </c>
      <c r="O1198" s="179"/>
      <c r="P1198" s="179"/>
      <c r="Q1198" s="179"/>
      <c r="R1198" s="179"/>
      <c r="S1198" s="181"/>
      <c r="T1198" s="179"/>
      <c r="U1198" s="179"/>
      <c r="V1198" s="178"/>
      <c r="W1198" s="182">
        <v>1989.42</v>
      </c>
      <c r="X1198" s="178"/>
      <c r="Y1198" s="183"/>
      <c r="Z1198" s="182"/>
      <c r="AA1198" s="178"/>
      <c r="AB1198" s="184"/>
    </row>
    <row r="1199" spans="1:28" ht="15.75" customHeight="1" x14ac:dyDescent="0.2">
      <c r="A1199" s="177"/>
      <c r="B1199" s="178"/>
      <c r="C1199" s="178" t="s">
        <v>4533</v>
      </c>
      <c r="D1199" s="179" t="s">
        <v>1721</v>
      </c>
      <c r="E1199" s="179" t="s">
        <v>2046</v>
      </c>
      <c r="F1199" s="179"/>
      <c r="G1199" s="170" t="s">
        <v>185</v>
      </c>
      <c r="H1199" s="178" t="s">
        <v>4572</v>
      </c>
      <c r="I1199" s="180"/>
      <c r="J1199" s="178"/>
      <c r="K1199" s="179"/>
      <c r="L1199" s="179"/>
      <c r="M1199" s="178" t="s">
        <v>188</v>
      </c>
      <c r="N1199" s="178" t="s">
        <v>4598</v>
      </c>
      <c r="O1199" s="179"/>
      <c r="P1199" s="179"/>
      <c r="Q1199" s="179"/>
      <c r="R1199" s="179"/>
      <c r="S1199" s="181"/>
      <c r="T1199" s="179"/>
      <c r="U1199" s="179"/>
      <c r="V1199" s="178"/>
      <c r="W1199" s="182">
        <v>943.02</v>
      </c>
      <c r="X1199" s="178"/>
      <c r="Y1199" s="183"/>
      <c r="Z1199" s="182"/>
      <c r="AA1199" s="178"/>
      <c r="AB1199" s="184" t="s">
        <v>4610</v>
      </c>
    </row>
    <row r="1200" spans="1:28" ht="15.75" customHeight="1" x14ac:dyDescent="0.2">
      <c r="A1200" s="177"/>
      <c r="B1200" s="178"/>
      <c r="C1200" s="178" t="s">
        <v>246</v>
      </c>
      <c r="D1200" s="179" t="s">
        <v>1721</v>
      </c>
      <c r="E1200" s="179" t="s">
        <v>4553</v>
      </c>
      <c r="F1200" s="179"/>
      <c r="G1200" s="170" t="s">
        <v>185</v>
      </c>
      <c r="H1200" s="178" t="s">
        <v>4573</v>
      </c>
      <c r="I1200" s="180"/>
      <c r="J1200" s="178"/>
      <c r="K1200" s="179"/>
      <c r="L1200" s="179"/>
      <c r="M1200" s="178" t="s">
        <v>188</v>
      </c>
      <c r="N1200" s="178" t="s">
        <v>4599</v>
      </c>
      <c r="O1200" s="179"/>
      <c r="P1200" s="179"/>
      <c r="Q1200" s="179"/>
      <c r="R1200" s="179"/>
      <c r="S1200" s="181"/>
      <c r="T1200" s="179"/>
      <c r="U1200" s="179"/>
      <c r="V1200" s="178"/>
      <c r="W1200" s="182">
        <v>113.32</v>
      </c>
      <c r="X1200" s="178"/>
      <c r="Y1200" s="183"/>
      <c r="Z1200" s="182"/>
      <c r="AA1200" s="178"/>
      <c r="AB1200" s="184"/>
    </row>
    <row r="1201" spans="1:28" ht="15.75" customHeight="1" x14ac:dyDescent="0.2">
      <c r="A1201" s="177"/>
      <c r="B1201" s="178"/>
      <c r="C1201" s="178" t="s">
        <v>246</v>
      </c>
      <c r="D1201" s="179" t="s">
        <v>1721</v>
      </c>
      <c r="E1201" s="179" t="s">
        <v>2134</v>
      </c>
      <c r="F1201" s="179"/>
      <c r="G1201" s="170" t="s">
        <v>185</v>
      </c>
      <c r="H1201" s="178" t="s">
        <v>4574</v>
      </c>
      <c r="I1201" s="180"/>
      <c r="J1201" s="178"/>
      <c r="K1201" s="179"/>
      <c r="L1201" s="179"/>
      <c r="M1201" s="178" t="s">
        <v>188</v>
      </c>
      <c r="N1201" s="178" t="s">
        <v>3935</v>
      </c>
      <c r="O1201" s="179"/>
      <c r="P1201" s="179"/>
      <c r="Q1201" s="179"/>
      <c r="R1201" s="179"/>
      <c r="S1201" s="181"/>
      <c r="T1201" s="179"/>
      <c r="U1201" s="179"/>
      <c r="V1201" s="178"/>
      <c r="W1201" s="182">
        <v>1001.41</v>
      </c>
      <c r="X1201" s="178"/>
      <c r="Y1201" s="183"/>
      <c r="Z1201" s="182"/>
      <c r="AA1201" s="178"/>
      <c r="AB1201" s="184"/>
    </row>
    <row r="1202" spans="1:28" ht="15.75" customHeight="1" x14ac:dyDescent="0.2">
      <c r="A1202" s="177"/>
      <c r="B1202" s="178"/>
      <c r="C1202" s="178" t="s">
        <v>246</v>
      </c>
      <c r="D1202" s="179" t="s">
        <v>1724</v>
      </c>
      <c r="E1202" s="179" t="s">
        <v>2069</v>
      </c>
      <c r="F1202" s="179"/>
      <c r="G1202" s="170" t="s">
        <v>185</v>
      </c>
      <c r="H1202" s="178" t="s">
        <v>4575</v>
      </c>
      <c r="I1202" s="180"/>
      <c r="J1202" s="178"/>
      <c r="K1202" s="179"/>
      <c r="L1202" s="179"/>
      <c r="M1202" s="178" t="s">
        <v>179</v>
      </c>
      <c r="N1202" s="178" t="s">
        <v>4035</v>
      </c>
      <c r="O1202" s="179"/>
      <c r="P1202" s="179"/>
      <c r="Q1202" s="179"/>
      <c r="R1202" s="179"/>
      <c r="S1202" s="181"/>
      <c r="T1202" s="179"/>
      <c r="U1202" s="179"/>
      <c r="V1202" s="178"/>
      <c r="W1202" s="182">
        <v>1433.94</v>
      </c>
      <c r="X1202" s="178"/>
      <c r="Y1202" s="183"/>
      <c r="Z1202" s="182"/>
      <c r="AA1202" s="178"/>
      <c r="AB1202" s="184"/>
    </row>
    <row r="1203" spans="1:28" ht="15.75" customHeight="1" x14ac:dyDescent="0.2">
      <c r="A1203" s="177"/>
      <c r="B1203" s="178"/>
      <c r="C1203" s="178" t="s">
        <v>246</v>
      </c>
      <c r="D1203" s="179" t="s">
        <v>1737</v>
      </c>
      <c r="E1203" s="179" t="s">
        <v>2110</v>
      </c>
      <c r="F1203" s="179"/>
      <c r="G1203" s="170" t="s">
        <v>185</v>
      </c>
      <c r="H1203" s="178" t="s">
        <v>4576</v>
      </c>
      <c r="I1203" s="180"/>
      <c r="J1203" s="178"/>
      <c r="K1203" s="179"/>
      <c r="L1203" s="179"/>
      <c r="M1203" s="178" t="s">
        <v>190</v>
      </c>
      <c r="N1203" s="178" t="s">
        <v>4600</v>
      </c>
      <c r="O1203" s="179"/>
      <c r="P1203" s="179"/>
      <c r="Q1203" s="179"/>
      <c r="R1203" s="179"/>
      <c r="S1203" s="181"/>
      <c r="T1203" s="179"/>
      <c r="U1203" s="179"/>
      <c r="V1203" s="178"/>
      <c r="W1203" s="182">
        <v>2400.61</v>
      </c>
      <c r="X1203" s="178"/>
      <c r="Y1203" s="183"/>
      <c r="Z1203" s="182"/>
      <c r="AA1203" s="178"/>
      <c r="AB1203" s="184"/>
    </row>
    <row r="1204" spans="1:28" ht="15.75" customHeight="1" x14ac:dyDescent="0.2">
      <c r="A1204" s="177"/>
      <c r="B1204" s="178"/>
      <c r="C1204" s="178" t="s">
        <v>246</v>
      </c>
      <c r="D1204" s="179" t="s">
        <v>1737</v>
      </c>
      <c r="E1204" s="179" t="s">
        <v>2110</v>
      </c>
      <c r="F1204" s="179"/>
      <c r="G1204" s="170" t="s">
        <v>185</v>
      </c>
      <c r="H1204" s="178" t="s">
        <v>4577</v>
      </c>
      <c r="I1204" s="180"/>
      <c r="J1204" s="178"/>
      <c r="K1204" s="179"/>
      <c r="L1204" s="179"/>
      <c r="M1204" s="178" t="s">
        <v>184</v>
      </c>
      <c r="N1204" s="178" t="s">
        <v>4088</v>
      </c>
      <c r="O1204" s="179"/>
      <c r="P1204" s="179"/>
      <c r="Q1204" s="179"/>
      <c r="R1204" s="179"/>
      <c r="S1204" s="181"/>
      <c r="T1204" s="179"/>
      <c r="U1204" s="179"/>
      <c r="V1204" s="178"/>
      <c r="W1204" s="182">
        <v>1482.66</v>
      </c>
      <c r="X1204" s="178"/>
      <c r="Y1204" s="183"/>
      <c r="Z1204" s="182"/>
      <c r="AA1204" s="178"/>
      <c r="AB1204" s="184"/>
    </row>
    <row r="1205" spans="1:28" ht="15.75" customHeight="1" x14ac:dyDescent="0.2">
      <c r="A1205" s="177"/>
      <c r="B1205" s="178"/>
      <c r="C1205" s="178" t="s">
        <v>246</v>
      </c>
      <c r="D1205" s="179" t="s">
        <v>1737</v>
      </c>
      <c r="E1205" s="179" t="s">
        <v>2110</v>
      </c>
      <c r="F1205" s="179"/>
      <c r="G1205" s="170" t="s">
        <v>185</v>
      </c>
      <c r="H1205" s="178" t="s">
        <v>4578</v>
      </c>
      <c r="I1205" s="180"/>
      <c r="J1205" s="178"/>
      <c r="K1205" s="179"/>
      <c r="L1205" s="179"/>
      <c r="M1205" s="178" t="s">
        <v>184</v>
      </c>
      <c r="N1205" s="178" t="s">
        <v>3841</v>
      </c>
      <c r="O1205" s="179"/>
      <c r="P1205" s="179"/>
      <c r="Q1205" s="179"/>
      <c r="R1205" s="179"/>
      <c r="S1205" s="181"/>
      <c r="T1205" s="179"/>
      <c r="U1205" s="179"/>
      <c r="V1205" s="178"/>
      <c r="W1205" s="182">
        <v>1524.38</v>
      </c>
      <c r="X1205" s="178"/>
      <c r="Y1205" s="183"/>
      <c r="Z1205" s="182"/>
      <c r="AA1205" s="178"/>
      <c r="AB1205" s="184"/>
    </row>
    <row r="1206" spans="1:28" ht="15.75" customHeight="1" x14ac:dyDescent="0.2">
      <c r="A1206" s="177"/>
      <c r="B1206" s="178"/>
      <c r="C1206" s="178" t="s">
        <v>246</v>
      </c>
      <c r="D1206" s="179" t="s">
        <v>1737</v>
      </c>
      <c r="E1206" s="179" t="s">
        <v>2110</v>
      </c>
      <c r="F1206" s="179"/>
      <c r="G1206" s="170" t="s">
        <v>185</v>
      </c>
      <c r="H1206" s="178" t="s">
        <v>4579</v>
      </c>
      <c r="I1206" s="180"/>
      <c r="J1206" s="178"/>
      <c r="K1206" s="179"/>
      <c r="L1206" s="179"/>
      <c r="M1206" s="178" t="s">
        <v>184</v>
      </c>
      <c r="N1206" s="178" t="s">
        <v>3947</v>
      </c>
      <c r="O1206" s="179"/>
      <c r="P1206" s="179"/>
      <c r="Q1206" s="179"/>
      <c r="R1206" s="179"/>
      <c r="S1206" s="181"/>
      <c r="T1206" s="179"/>
      <c r="U1206" s="179"/>
      <c r="V1206" s="178"/>
      <c r="W1206" s="182">
        <v>2563.56</v>
      </c>
      <c r="X1206" s="178"/>
      <c r="Y1206" s="183"/>
      <c r="Z1206" s="182"/>
      <c r="AA1206" s="178"/>
      <c r="AB1206" s="184"/>
    </row>
    <row r="1207" spans="1:28" ht="15.75" customHeight="1" x14ac:dyDescent="0.2">
      <c r="A1207" s="177"/>
      <c r="B1207" s="178"/>
      <c r="C1207" s="178" t="s">
        <v>4534</v>
      </c>
      <c r="D1207" s="179" t="s">
        <v>1737</v>
      </c>
      <c r="E1207" s="179" t="s">
        <v>2110</v>
      </c>
      <c r="F1207" s="179"/>
      <c r="G1207" s="170" t="s">
        <v>185</v>
      </c>
      <c r="H1207" s="178" t="s">
        <v>4580</v>
      </c>
      <c r="I1207" s="180"/>
      <c r="J1207" s="178"/>
      <c r="K1207" s="179"/>
      <c r="L1207" s="179"/>
      <c r="M1207" s="178" t="s">
        <v>188</v>
      </c>
      <c r="N1207" s="178" t="s">
        <v>4601</v>
      </c>
      <c r="O1207" s="179"/>
      <c r="P1207" s="179"/>
      <c r="Q1207" s="179"/>
      <c r="R1207" s="179"/>
      <c r="S1207" s="181"/>
      <c r="T1207" s="179"/>
      <c r="U1207" s="179"/>
      <c r="V1207" s="178"/>
      <c r="W1207" s="182">
        <v>1477.79</v>
      </c>
      <c r="X1207" s="178"/>
      <c r="Y1207" s="183"/>
      <c r="Z1207" s="182"/>
      <c r="AA1207" s="178"/>
      <c r="AB1207" s="184"/>
    </row>
    <row r="1208" spans="1:28" ht="15.75" customHeight="1" x14ac:dyDescent="0.2">
      <c r="A1208" s="177"/>
      <c r="B1208" s="178"/>
      <c r="C1208" s="178" t="s">
        <v>246</v>
      </c>
      <c r="D1208" s="179" t="s">
        <v>1738</v>
      </c>
      <c r="E1208" s="179" t="s">
        <v>1738</v>
      </c>
      <c r="F1208" s="179"/>
      <c r="G1208" s="170" t="s">
        <v>185</v>
      </c>
      <c r="H1208" s="178" t="s">
        <v>4581</v>
      </c>
      <c r="I1208" s="180"/>
      <c r="J1208" s="178"/>
      <c r="K1208" s="179"/>
      <c r="L1208" s="179"/>
      <c r="M1208" s="178" t="s">
        <v>32</v>
      </c>
      <c r="N1208" s="178" t="s">
        <v>4355</v>
      </c>
      <c r="O1208" s="179"/>
      <c r="P1208" s="179"/>
      <c r="Q1208" s="179"/>
      <c r="R1208" s="179"/>
      <c r="S1208" s="181"/>
      <c r="T1208" s="179"/>
      <c r="U1208" s="179"/>
      <c r="V1208" s="178"/>
      <c r="W1208" s="182">
        <v>1387.2</v>
      </c>
      <c r="X1208" s="178"/>
      <c r="Y1208" s="183"/>
      <c r="Z1208" s="182"/>
      <c r="AA1208" s="178"/>
      <c r="AB1208" s="184"/>
    </row>
    <row r="1209" spans="1:28" ht="15.75" customHeight="1" x14ac:dyDescent="0.2">
      <c r="A1209" s="177"/>
      <c r="B1209" s="178"/>
      <c r="C1209" s="178" t="s">
        <v>4535</v>
      </c>
      <c r="D1209" s="179" t="s">
        <v>1738</v>
      </c>
      <c r="E1209" s="179" t="s">
        <v>4554</v>
      </c>
      <c r="F1209" s="179"/>
      <c r="G1209" s="170" t="s">
        <v>185</v>
      </c>
      <c r="H1209" s="178" t="s">
        <v>4582</v>
      </c>
      <c r="I1209" s="180"/>
      <c r="J1209" s="178"/>
      <c r="K1209" s="179"/>
      <c r="L1209" s="179"/>
      <c r="M1209" s="178" t="s">
        <v>190</v>
      </c>
      <c r="N1209" s="178" t="s">
        <v>4602</v>
      </c>
      <c r="O1209" s="179"/>
      <c r="P1209" s="179"/>
      <c r="Q1209" s="179"/>
      <c r="R1209" s="179"/>
      <c r="S1209" s="181"/>
      <c r="T1209" s="179"/>
      <c r="U1209" s="179"/>
      <c r="V1209" s="178"/>
      <c r="W1209" s="182">
        <v>1476</v>
      </c>
      <c r="X1209" s="178"/>
      <c r="Y1209" s="183"/>
      <c r="Z1209" s="182"/>
      <c r="AA1209" s="178"/>
      <c r="AB1209" s="184"/>
    </row>
    <row r="1210" spans="1:28" ht="15.75" customHeight="1" x14ac:dyDescent="0.2">
      <c r="A1210" s="177"/>
      <c r="B1210" s="178"/>
      <c r="C1210" s="178" t="s">
        <v>4536</v>
      </c>
      <c r="D1210" s="179" t="s">
        <v>1740</v>
      </c>
      <c r="E1210" s="179" t="s">
        <v>2154</v>
      </c>
      <c r="F1210" s="179"/>
      <c r="G1210" s="170" t="s">
        <v>185</v>
      </c>
      <c r="H1210" s="178" t="s">
        <v>4583</v>
      </c>
      <c r="I1210" s="180"/>
      <c r="J1210" s="178"/>
      <c r="K1210" s="179"/>
      <c r="L1210" s="179"/>
      <c r="M1210" s="178" t="s">
        <v>184</v>
      </c>
      <c r="N1210" s="178" t="s">
        <v>4603</v>
      </c>
      <c r="O1210" s="179"/>
      <c r="P1210" s="179"/>
      <c r="Q1210" s="179"/>
      <c r="R1210" s="179"/>
      <c r="S1210" s="181"/>
      <c r="T1210" s="179"/>
      <c r="U1210" s="179"/>
      <c r="V1210" s="178"/>
      <c r="W1210" s="182">
        <v>480</v>
      </c>
      <c r="X1210" s="178"/>
      <c r="Y1210" s="183"/>
      <c r="Z1210" s="182"/>
      <c r="AA1210" s="178"/>
      <c r="AB1210" s="184" t="s">
        <v>4610</v>
      </c>
    </row>
    <row r="1211" spans="1:28" ht="15.75" customHeight="1" x14ac:dyDescent="0.2">
      <c r="A1211" s="177"/>
      <c r="B1211" s="178"/>
      <c r="C1211" s="178" t="s">
        <v>4537</v>
      </c>
      <c r="D1211" s="179" t="s">
        <v>1740</v>
      </c>
      <c r="E1211" s="179" t="s">
        <v>2162</v>
      </c>
      <c r="F1211" s="179"/>
      <c r="G1211" s="170" t="s">
        <v>185</v>
      </c>
      <c r="H1211" s="178" t="s">
        <v>4584</v>
      </c>
      <c r="I1211" s="180"/>
      <c r="J1211" s="178"/>
      <c r="K1211" s="179"/>
      <c r="L1211" s="179"/>
      <c r="M1211" s="178" t="s">
        <v>184</v>
      </c>
      <c r="N1211" s="178" t="s">
        <v>4604</v>
      </c>
      <c r="O1211" s="179"/>
      <c r="P1211" s="179"/>
      <c r="Q1211" s="179"/>
      <c r="R1211" s="179"/>
      <c r="S1211" s="181"/>
      <c r="T1211" s="179"/>
      <c r="U1211" s="179"/>
      <c r="V1211" s="178"/>
      <c r="W1211" s="182">
        <v>168</v>
      </c>
      <c r="X1211" s="178"/>
      <c r="Y1211" s="183"/>
      <c r="Z1211" s="182"/>
      <c r="AA1211" s="178"/>
      <c r="AB1211" s="184"/>
    </row>
    <row r="1212" spans="1:28" ht="15.75" customHeight="1" x14ac:dyDescent="0.2">
      <c r="A1212" s="177"/>
      <c r="B1212" s="178"/>
      <c r="C1212" s="178" t="s">
        <v>4538</v>
      </c>
      <c r="D1212" s="179" t="s">
        <v>1755</v>
      </c>
      <c r="E1212" s="179" t="s">
        <v>4555</v>
      </c>
      <c r="F1212" s="179"/>
      <c r="G1212" s="170" t="s">
        <v>185</v>
      </c>
      <c r="H1212" s="178" t="s">
        <v>4585</v>
      </c>
      <c r="I1212" s="180"/>
      <c r="J1212" s="178"/>
      <c r="K1212" s="179"/>
      <c r="L1212" s="179"/>
      <c r="M1212" s="178" t="s">
        <v>184</v>
      </c>
      <c r="N1212" s="178" t="s">
        <v>4605</v>
      </c>
      <c r="O1212" s="179"/>
      <c r="P1212" s="179"/>
      <c r="Q1212" s="179"/>
      <c r="R1212" s="179"/>
      <c r="S1212" s="181"/>
      <c r="T1212" s="179"/>
      <c r="U1212" s="179"/>
      <c r="V1212" s="178"/>
      <c r="W1212" s="182">
        <v>414</v>
      </c>
      <c r="X1212" s="178"/>
      <c r="Y1212" s="183"/>
      <c r="Z1212" s="182"/>
      <c r="AA1212" s="178"/>
      <c r="AB1212" s="184"/>
    </row>
    <row r="1213" spans="1:28" ht="15.75" customHeight="1" x14ac:dyDescent="0.2">
      <c r="A1213" s="177"/>
      <c r="B1213" s="178"/>
      <c r="C1213" s="178" t="s">
        <v>4539</v>
      </c>
      <c r="D1213" s="179" t="s">
        <v>1758</v>
      </c>
      <c r="E1213" s="179" t="s">
        <v>2309</v>
      </c>
      <c r="F1213" s="179"/>
      <c r="G1213" s="170" t="s">
        <v>185</v>
      </c>
      <c r="H1213" s="178" t="s">
        <v>4586</v>
      </c>
      <c r="I1213" s="180"/>
      <c r="J1213" s="178"/>
      <c r="K1213" s="179"/>
      <c r="L1213" s="179"/>
      <c r="M1213" s="178" t="s">
        <v>3641</v>
      </c>
      <c r="N1213" s="178" t="s">
        <v>4606</v>
      </c>
      <c r="O1213" s="179"/>
      <c r="P1213" s="179"/>
      <c r="Q1213" s="179"/>
      <c r="R1213" s="179"/>
      <c r="S1213" s="181"/>
      <c r="T1213" s="179"/>
      <c r="U1213" s="179"/>
      <c r="V1213" s="178"/>
      <c r="W1213" s="182">
        <v>677.27</v>
      </c>
      <c r="X1213" s="178"/>
      <c r="Y1213" s="183"/>
      <c r="Z1213" s="182"/>
      <c r="AA1213" s="178"/>
      <c r="AB1213" s="184" t="s">
        <v>4611</v>
      </c>
    </row>
    <row r="1214" spans="1:28" ht="15.75" customHeight="1" x14ac:dyDescent="0.2">
      <c r="A1214" s="177"/>
      <c r="B1214" s="178"/>
      <c r="C1214" s="178" t="s">
        <v>4540</v>
      </c>
      <c r="D1214" s="179" t="s">
        <v>1758</v>
      </c>
      <c r="E1214" s="179" t="s">
        <v>2309</v>
      </c>
      <c r="F1214" s="179"/>
      <c r="G1214" s="170" t="s">
        <v>185</v>
      </c>
      <c r="H1214" s="178" t="s">
        <v>4587</v>
      </c>
      <c r="I1214" s="180"/>
      <c r="J1214" s="178"/>
      <c r="K1214" s="179"/>
      <c r="L1214" s="179"/>
      <c r="M1214" s="178" t="s">
        <v>3639</v>
      </c>
      <c r="N1214" s="178" t="s">
        <v>4607</v>
      </c>
      <c r="O1214" s="179"/>
      <c r="P1214" s="179"/>
      <c r="Q1214" s="179"/>
      <c r="R1214" s="179"/>
      <c r="S1214" s="181"/>
      <c r="T1214" s="179"/>
      <c r="U1214" s="179"/>
      <c r="V1214" s="178"/>
      <c r="W1214" s="182">
        <v>215.66</v>
      </c>
      <c r="X1214" s="178"/>
      <c r="Y1214" s="183"/>
      <c r="Z1214" s="182"/>
      <c r="AA1214" s="178"/>
      <c r="AB1214" s="184" t="s">
        <v>4610</v>
      </c>
    </row>
    <row r="1215" spans="1:28" ht="15.75" customHeight="1" x14ac:dyDescent="0.2">
      <c r="A1215" s="177"/>
      <c r="B1215" s="178"/>
      <c r="C1215" s="178" t="s">
        <v>4541</v>
      </c>
      <c r="D1215" s="179" t="s">
        <v>1758</v>
      </c>
      <c r="E1215" s="179" t="s">
        <v>2329</v>
      </c>
      <c r="F1215" s="179"/>
      <c r="G1215" s="170" t="s">
        <v>185</v>
      </c>
      <c r="H1215" s="178" t="s">
        <v>4588</v>
      </c>
      <c r="I1215" s="180"/>
      <c r="J1215" s="178"/>
      <c r="K1215" s="179"/>
      <c r="L1215" s="179"/>
      <c r="M1215" s="178" t="s">
        <v>188</v>
      </c>
      <c r="N1215" s="178" t="s">
        <v>4392</v>
      </c>
      <c r="O1215" s="179"/>
      <c r="P1215" s="179"/>
      <c r="Q1215" s="179"/>
      <c r="R1215" s="179"/>
      <c r="S1215" s="181"/>
      <c r="T1215" s="179"/>
      <c r="U1215" s="179"/>
      <c r="V1215" s="178"/>
      <c r="W1215" s="182">
        <v>1129.23</v>
      </c>
      <c r="X1215" s="178"/>
      <c r="Y1215" s="183"/>
      <c r="Z1215" s="182"/>
      <c r="AA1215" s="178"/>
      <c r="AB1215" s="184" t="s">
        <v>4610</v>
      </c>
    </row>
    <row r="1216" spans="1:28" ht="15.75" customHeight="1" x14ac:dyDescent="0.2">
      <c r="A1216" s="177"/>
      <c r="B1216" s="178"/>
      <c r="C1216" s="178" t="s">
        <v>4542</v>
      </c>
      <c r="D1216" s="179" t="s">
        <v>1758</v>
      </c>
      <c r="E1216" s="179" t="s">
        <v>4556</v>
      </c>
      <c r="F1216" s="179"/>
      <c r="G1216" s="170" t="s">
        <v>185</v>
      </c>
      <c r="H1216" s="178" t="s">
        <v>4589</v>
      </c>
      <c r="I1216" s="180"/>
      <c r="J1216" s="178"/>
      <c r="K1216" s="179"/>
      <c r="L1216" s="179"/>
      <c r="M1216" s="178" t="s">
        <v>188</v>
      </c>
      <c r="N1216" s="178" t="s">
        <v>4608</v>
      </c>
      <c r="O1216" s="179"/>
      <c r="P1216" s="179"/>
      <c r="Q1216" s="179"/>
      <c r="R1216" s="179"/>
      <c r="S1216" s="181"/>
      <c r="T1216" s="179"/>
      <c r="U1216" s="179"/>
      <c r="V1216" s="178"/>
      <c r="W1216" s="182">
        <v>1253.05</v>
      </c>
      <c r="X1216" s="178"/>
      <c r="Y1216" s="183"/>
      <c r="Z1216" s="182"/>
      <c r="AA1216" s="178"/>
      <c r="AB1216" s="184"/>
    </row>
    <row r="1217" spans="1:28" ht="15.75" customHeight="1" x14ac:dyDescent="0.2">
      <c r="A1217" s="177"/>
      <c r="B1217" s="178"/>
      <c r="C1217" s="178" t="s">
        <v>4543</v>
      </c>
      <c r="D1217" s="179" t="s">
        <v>1758</v>
      </c>
      <c r="E1217" s="179" t="s">
        <v>4557</v>
      </c>
      <c r="F1217" s="179"/>
      <c r="G1217" s="170" t="s">
        <v>185</v>
      </c>
      <c r="H1217" s="178" t="s">
        <v>4590</v>
      </c>
      <c r="I1217" s="180"/>
      <c r="J1217" s="178"/>
      <c r="K1217" s="179"/>
      <c r="L1217" s="179"/>
      <c r="M1217" s="178" t="s">
        <v>184</v>
      </c>
      <c r="N1217" s="178" t="s">
        <v>4609</v>
      </c>
      <c r="O1217" s="179"/>
      <c r="P1217" s="179"/>
      <c r="Q1217" s="179"/>
      <c r="R1217" s="179"/>
      <c r="S1217" s="181"/>
      <c r="T1217" s="179"/>
      <c r="U1217" s="179"/>
      <c r="V1217" s="178"/>
      <c r="W1217" s="182">
        <v>1036.6600000000001</v>
      </c>
      <c r="X1217" s="178"/>
      <c r="Y1217" s="183"/>
      <c r="Z1217" s="182"/>
      <c r="AA1217" s="178"/>
      <c r="AB1217" s="184" t="s">
        <v>4610</v>
      </c>
    </row>
    <row r="1218" spans="1:28" ht="15.75" customHeight="1" x14ac:dyDescent="0.2">
      <c r="A1218" s="168" t="s">
        <v>4612</v>
      </c>
      <c r="B1218" s="169"/>
      <c r="C1218" s="169"/>
      <c r="D1218" s="170"/>
      <c r="E1218" s="170"/>
      <c r="F1218" s="170"/>
      <c r="G1218" s="170"/>
      <c r="H1218" s="169"/>
      <c r="I1218" s="171"/>
      <c r="J1218" s="169"/>
      <c r="K1218" s="170"/>
      <c r="L1218" s="170"/>
      <c r="M1218" s="169"/>
      <c r="N1218" s="169"/>
      <c r="O1218" s="170"/>
      <c r="P1218" s="170"/>
      <c r="Q1218" s="170"/>
      <c r="R1218" s="170"/>
      <c r="S1218" s="176"/>
      <c r="T1218" s="170"/>
      <c r="U1218" s="170"/>
      <c r="V1218" s="169"/>
      <c r="W1218" s="187">
        <f>SUBTOTAL(109,apc[Additional publication costs (£)])</f>
        <v>100504.09000000003</v>
      </c>
      <c r="X1218" s="169"/>
      <c r="Y1218" s="173"/>
      <c r="Z1218" s="187">
        <f>SUBTOTAL(109,apc[Amount of APC charged to RCUK OA fund (including VAT if charged) in £])</f>
        <v>1973526.6350000037</v>
      </c>
      <c r="AA1218" s="169"/>
      <c r="AB1218" s="174"/>
    </row>
    <row r="1220" spans="1:28" ht="15.75" customHeight="1" x14ac:dyDescent="0.2">
      <c r="Z1220" s="188"/>
    </row>
    <row r="1221" spans="1:28" ht="15.75" customHeight="1" x14ac:dyDescent="0.2">
      <c r="Z1221" s="188"/>
    </row>
    <row r="1223" spans="1:28" ht="15.75" customHeight="1" x14ac:dyDescent="0.2">
      <c r="W1223" s="188"/>
    </row>
    <row r="1224" spans="1:28" ht="15.75" customHeight="1" x14ac:dyDescent="0.2">
      <c r="Z1224" s="188"/>
    </row>
    <row r="1225" spans="1:28" ht="15.75" customHeight="1" x14ac:dyDescent="0.2">
      <c r="Z1225" s="188"/>
    </row>
  </sheetData>
  <mergeCells count="5">
    <mergeCell ref="D3:G3"/>
    <mergeCell ref="T3:V3"/>
    <mergeCell ref="I1:J2"/>
    <mergeCell ref="K1:L2"/>
    <mergeCell ref="M1:N2"/>
  </mergeCells>
  <dataValidations count="2">
    <dataValidation type="decimal" operator="lessThanOrEqual" allowBlank="1" showInputMessage="1" showErrorMessage="1" errorTitle="Value must be a number" error="Value must be a number.  If unknown, leave blank." sqref="Y5:Z1217 V5:W1217 T5:T1217">
      <formula1>9999999</formula1>
    </dataValidation>
    <dataValidation type="list" allowBlank="1" showErrorMessage="1" errorTitle="Invalid entry" error="Please select from the drop-down list" sqref="AA5:AA1217">
      <formula1>"CC BY,CC BY-SA,CC BY-NC,CC BY-ND,CC BY-NC-ND,CC0,Unknown"</formula1>
    </dataValidation>
  </dataValidations>
  <pageMargins left="0.70866141732283472" right="0.70866141732283472" top="0.74803149606299213" bottom="0.74803149606299213" header="0.31496062992125984" footer="0.31496062992125984"/>
  <pageSetup paperSize="8" fitToWidth="0" orientation="landscape" cellComments="asDisplayed" r:id="rId1"/>
  <colBreaks count="2" manualBreakCount="2">
    <brk id="9" min="2" max="28" man="1"/>
    <brk id="19" min="2" max="28" man="1"/>
  </colBreaks>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ErrorMessage="1" errorTitle="Invalid entry" error="Please pick a value from the drop-down list.">
          <x14:formula1>
            <xm:f>'Constrained values'!$A$2:$A$19</xm:f>
          </x14:formula1>
          <xm:sqref>G5:G1217</xm:sqref>
        </x14:dataValidation>
        <x14:dataValidation type="list" allowBlank="1" showErrorMessage="1" errorTitle="Invalid entry" error="Please pick a value from the drop-down list.">
          <x14:formula1>
            <xm:f>'Constrained values'!$E$2:$E$19</xm:f>
          </x14:formula1>
          <xm:sqref>O5:O1217 Q5:Q1217 M5:M1217</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14:formula1>
            <xm:f>'Constrained values'!$G$2:$G$17</xm:f>
          </x14:formula1>
          <xm:sqref>X5:X1217</xm:sqref>
        </x14:dataValidation>
        <x14:dataValidation type="list" allowBlank="1" showErrorMessage="1" errorTitle="Invalid entry" error="Please pick a value from the drop-down_x000a_ list.">
          <x14:formula1>
            <xm:f>'Constrained values'!$C$2:$C$6</xm:f>
          </x14:formula1>
          <xm:sqref>J5:L1217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zoomScale="90" zoomScaleNormal="90" workbookViewId="0">
      <selection activeCell="N9" sqref="N8:N9"/>
    </sheetView>
  </sheetViews>
  <sheetFormatPr defaultColWidth="20.7109375" defaultRowHeight="12.75" x14ac:dyDescent="0.2"/>
  <cols>
    <col min="1" max="1" width="20.7109375" style="70"/>
    <col min="2" max="4" width="20.7109375" style="62"/>
    <col min="5" max="10" width="20.7109375" style="64"/>
    <col min="11" max="11" width="20.7109375" style="63"/>
    <col min="12" max="16384" width="20.7109375" style="65"/>
  </cols>
  <sheetData>
    <row r="1" spans="1:12" ht="357.75" thickBot="1" x14ac:dyDescent="0.25">
      <c r="A1" s="70" t="s">
        <v>201</v>
      </c>
      <c r="B1" s="76" t="s">
        <v>4614</v>
      </c>
      <c r="C1" s="76" t="s">
        <v>221</v>
      </c>
      <c r="D1" s="76" t="s">
        <v>222</v>
      </c>
      <c r="E1" s="75" t="s">
        <v>215</v>
      </c>
      <c r="F1" s="63" t="s">
        <v>216</v>
      </c>
      <c r="G1" s="63" t="s">
        <v>217</v>
      </c>
      <c r="H1" s="63" t="s">
        <v>218</v>
      </c>
      <c r="I1" s="63" t="s">
        <v>210</v>
      </c>
      <c r="J1" s="63" t="s">
        <v>211</v>
      </c>
      <c r="K1" s="63" t="s">
        <v>212</v>
      </c>
    </row>
    <row r="2" spans="1:12" s="67" customFormat="1" ht="39" thickBot="1" x14ac:dyDescent="0.25">
      <c r="A2" s="69" t="s">
        <v>24</v>
      </c>
      <c r="B2" s="99" t="s">
        <v>202</v>
      </c>
      <c r="C2" s="100" t="s">
        <v>203</v>
      </c>
      <c r="D2" s="101" t="s">
        <v>204</v>
      </c>
      <c r="E2" s="69" t="s">
        <v>157</v>
      </c>
      <c r="F2" s="69" t="s">
        <v>198</v>
      </c>
      <c r="G2" s="69" t="s">
        <v>200</v>
      </c>
      <c r="H2" s="69" t="s">
        <v>199</v>
      </c>
      <c r="I2" s="69" t="s">
        <v>205</v>
      </c>
      <c r="J2" s="69" t="s">
        <v>206</v>
      </c>
      <c r="K2" s="69" t="s">
        <v>207</v>
      </c>
      <c r="L2" s="66"/>
    </row>
    <row r="3" spans="1:12" x14ac:dyDescent="0.2">
      <c r="A3" s="71" t="str">
        <f t="array" ref="A3">IFERROR(INDEX(apc[Discounts, memberships &amp; pre-payment agreements], MATCH(0,IF(ISBLANK(apc[Discounts, memberships &amp; pre-payment agreements]),1,COUNTIF($A$2:A2, apc[Discounts, memberships &amp; pre-payment agreements])), 0)),"")</f>
        <v>ACS_AuthorChoice Institutional membership discount</v>
      </c>
      <c r="B3" s="102"/>
      <c r="C3" s="103"/>
      <c r="D3" s="104"/>
      <c r="E3" s="79">
        <f>IF($A3="","", COUNTIF(apc[Discounts, memberships &amp; pre-payment agreements], A3))</f>
        <v>6</v>
      </c>
      <c r="F3" s="79">
        <f>IF($A3="","", SUMIF(apc[Discounts, memberships &amp; pre-payment agreements], $A3, apc[APC paid (£) including VAT if charged]))</f>
        <v>18242.399999999998</v>
      </c>
      <c r="G3" s="79">
        <f>IF($A3="","", SUMIF(apc[Discounts, memberships &amp; pre-payment agreements], $A3, apc[Amount of APC charged to COAF grant (including VAT if charged) in £] ))</f>
        <v>1549.835</v>
      </c>
      <c r="H3" s="79">
        <f>IF($A3="","", SUMIF(apc[Discounts, memberships &amp; pre-payment agreements], $A3, apc[Amount of APC charged to RCUK OA fund (including VAT if charged) in £]))</f>
        <v>16692.564999999999</v>
      </c>
      <c r="I3" s="80">
        <f t="shared" ref="I3" si="0">IFERROR(C3+G3, "")</f>
        <v>1549.835</v>
      </c>
      <c r="J3" s="80">
        <f>IFERROR(D3+H3, "")</f>
        <v>16692.564999999999</v>
      </c>
      <c r="K3" s="79">
        <f>IFERROR(B3+F3,"")</f>
        <v>18242.399999999998</v>
      </c>
    </row>
    <row r="4" spans="1:12" x14ac:dyDescent="0.2">
      <c r="A4" s="71" t="str">
        <f t="array" ref="A4">IFERROR(INDEX(apc[Discounts, memberships &amp; pre-payment agreements], MATCH(0,IF(ISBLANK(apc[Discounts, memberships &amp; pre-payment agreements]),1,COUNTIF($A$2:A3, apc[Discounts, memberships &amp; pre-payment agreements])), 0)),"")</f>
        <v>ACS_AuthorChoice membership discount</v>
      </c>
      <c r="B4" s="72"/>
      <c r="C4" s="73"/>
      <c r="D4" s="74"/>
      <c r="E4" s="79">
        <f>IF($A4="","", COUNTIF(apc[Discounts, memberships &amp; pre-payment agreements], A4))</f>
        <v>23</v>
      </c>
      <c r="F4" s="79">
        <f>IF($A4="","", SUMIF(apc[Discounts, memberships &amp; pre-payment agreements], $A4, apc[APC paid (£) including VAT if charged]))</f>
        <v>34865.859999999993</v>
      </c>
      <c r="G4" s="79">
        <f>IF($A4="","", SUMIF(apc[Discounts, memberships &amp; pre-payment agreements], $A4, apc[Amount of APC charged to COAF grant (including VAT if charged) in £] ))</f>
        <v>0</v>
      </c>
      <c r="H4" s="79">
        <f>IF($A4="","", SUMIF(apc[Discounts, memberships &amp; pre-payment agreements], $A4, apc[Amount of APC charged to RCUK OA fund (including VAT if charged) in £]))</f>
        <v>34865.859999999993</v>
      </c>
      <c r="I4" s="80">
        <f t="shared" ref="I4:I50" si="1">IFERROR(C4+G4, "")</f>
        <v>0</v>
      </c>
      <c r="J4" s="80">
        <f t="shared" ref="J4:J50" si="2">IFERROR(D4+H4, "")</f>
        <v>34865.859999999993</v>
      </c>
      <c r="K4" s="79">
        <f t="shared" ref="K4:K50" si="3">IFERROR(B4+F4,"")</f>
        <v>34865.859999999993</v>
      </c>
    </row>
    <row r="5" spans="1:12" x14ac:dyDescent="0.2">
      <c r="A5" s="71" t="str">
        <f t="array" ref="A5">IFERROR(INDEX(apc[Discounts, memberships &amp; pre-payment agreements], MATCH(0,IF(ISBLANK(apc[Discounts, memberships &amp; pre-payment agreements]),1,COUNTIF($A$2:A4, apc[Discounts, memberships &amp; pre-payment agreements])), 0)),"")</f>
        <v xml:space="preserve">Author_Supporter/Membership Discount </v>
      </c>
      <c r="B5" s="72"/>
      <c r="C5" s="73"/>
      <c r="D5" s="74"/>
      <c r="E5" s="79">
        <f>IF($A5="","", COUNTIF(apc[Discounts, memberships &amp; pre-payment agreements], A5))</f>
        <v>1</v>
      </c>
      <c r="F5" s="79">
        <f>IF($A5="","", SUMIF(apc[Discounts, memberships &amp; pre-payment agreements], $A5, apc[APC paid (£) including VAT if charged]))</f>
        <v>1552.98</v>
      </c>
      <c r="G5" s="79">
        <f>IF($A5="","", SUMIF(apc[Discounts, memberships &amp; pre-payment agreements], $A5, apc[Amount of APC charged to COAF grant (including VAT if charged) in £] ))</f>
        <v>0</v>
      </c>
      <c r="H5" s="79">
        <f>IF($A5="","", SUMIF(apc[Discounts, memberships &amp; pre-payment agreements], $A5, apc[Amount of APC charged to RCUK OA fund (including VAT if charged) in £]))</f>
        <v>1552.98</v>
      </c>
      <c r="I5" s="80">
        <f t="shared" si="1"/>
        <v>0</v>
      </c>
      <c r="J5" s="80">
        <f t="shared" si="2"/>
        <v>1552.98</v>
      </c>
      <c r="K5" s="79">
        <f t="shared" si="3"/>
        <v>1552.98</v>
      </c>
    </row>
    <row r="6" spans="1:12" x14ac:dyDescent="0.2">
      <c r="A6" s="71" t="str">
        <f t="array" ref="A6">IFERROR(INDEX(apc[Discounts, memberships &amp; pre-payment agreements], MATCH(0,IF(ISBLANK(apc[Discounts, memberships &amp; pre-payment agreements]),1,COUNTIF($A$2:A5, apc[Discounts, memberships &amp; pre-payment agreements])), 0)),"")</f>
        <v>Institutional_Prepayment</v>
      </c>
      <c r="B6" s="72"/>
      <c r="C6" s="73"/>
      <c r="D6" s="74"/>
      <c r="E6" s="79">
        <f>IF($A6="","", COUNTIF(apc[Discounts, memberships &amp; pre-payment agreements], A6))</f>
        <v>319</v>
      </c>
      <c r="F6" s="79">
        <f>IF($A6="","", SUMIF(apc[Discounts, memberships &amp; pre-payment agreements], $A6, apc[APC paid (£) including VAT if charged]))</f>
        <v>490143.63</v>
      </c>
      <c r="G6" s="79">
        <f>IF($A6="","", SUMIF(apc[Discounts, memberships &amp; pre-payment agreements], $A6, apc[Amount of APC charged to COAF grant (including VAT if charged) in £] ))</f>
        <v>38158.200000000004</v>
      </c>
      <c r="H6" s="79">
        <f>IF($A6="","", SUMIF(apc[Discounts, memberships &amp; pre-payment agreements], $A6, apc[Amount of APC charged to RCUK OA fund (including VAT if charged) in £]))</f>
        <v>451985.43000000005</v>
      </c>
      <c r="I6" s="80">
        <f t="shared" si="1"/>
        <v>38158.200000000004</v>
      </c>
      <c r="J6" s="80">
        <f t="shared" si="2"/>
        <v>451985.43000000005</v>
      </c>
      <c r="K6" s="79">
        <f t="shared" si="3"/>
        <v>490143.63</v>
      </c>
    </row>
    <row r="7" spans="1:12" x14ac:dyDescent="0.2">
      <c r="A7" s="71" t="str">
        <f t="array" ref="A7">IFERROR(INDEX(apc[Discounts, memberships &amp; pre-payment agreements], MATCH(0,IF(ISBLANK(apc[Discounts, memberships &amp; pre-payment agreements]),1,COUNTIF($A$2:A6, apc[Discounts, memberships &amp; pre-payment agreements])), 0)),"")</f>
        <v>Other</v>
      </c>
      <c r="B7" s="72"/>
      <c r="C7" s="73"/>
      <c r="D7" s="74"/>
      <c r="E7" s="79">
        <f>IF($A7="","", COUNTIF(apc[Discounts, memberships &amp; pre-payment agreements], A7))</f>
        <v>3</v>
      </c>
      <c r="F7" s="79">
        <f>IF($A7="","", SUMIF(apc[Discounts, memberships &amp; pre-payment agreements], $A7, apc[APC paid (£) including VAT if charged]))</f>
        <v>0</v>
      </c>
      <c r="G7" s="79">
        <f>IF($A7="","", SUMIF(apc[Discounts, memberships &amp; pre-payment agreements], $A7, apc[Amount of APC charged to COAF grant (including VAT if charged) in £] ))</f>
        <v>0</v>
      </c>
      <c r="H7" s="79">
        <f>IF($A7="","", SUMIF(apc[Discounts, memberships &amp; pre-payment agreements], $A7, apc[Amount of APC charged to RCUK OA fund (including VAT if charged) in £]))</f>
        <v>0</v>
      </c>
      <c r="I7" s="80">
        <f t="shared" si="1"/>
        <v>0</v>
      </c>
      <c r="J7" s="80">
        <f t="shared" si="2"/>
        <v>0</v>
      </c>
      <c r="K7" s="79">
        <f t="shared" si="3"/>
        <v>0</v>
      </c>
    </row>
    <row r="8" spans="1:12" x14ac:dyDescent="0.2">
      <c r="A8" s="71" t="str">
        <f t="array" ref="A8">IFERROR(INDEX(apc[Discounts, memberships &amp; pre-payment agreements], MATCH(0,IF(ISBLANK(apc[Discounts, memberships &amp; pre-payment agreements]),1,COUNTIF($A$2:A7, apc[Discounts, memberships &amp; pre-payment agreements])), 0)),"")</f>
        <v>Elsevier_Prepayment</v>
      </c>
      <c r="B8" s="72"/>
      <c r="C8" s="73"/>
      <c r="D8" s="74"/>
      <c r="E8" s="79">
        <f>IF($A8="","", COUNTIF(apc[Discounts, memberships &amp; pre-payment agreements], A8))</f>
        <v>208</v>
      </c>
      <c r="F8" s="79">
        <f>IF($A8="","", SUMIF(apc[Discounts, memberships &amp; pre-payment agreements], $A8, apc[APC paid (£) including VAT if charged]))</f>
        <v>488544.53999999992</v>
      </c>
      <c r="G8" s="79">
        <f>IF($A8="","", SUMIF(apc[Discounts, memberships &amp; pre-payment agreements], $A8, apc[Amount of APC charged to COAF grant (including VAT if charged) in £] ))</f>
        <v>23390.970000000005</v>
      </c>
      <c r="H8" s="79">
        <f>IF($A8="","", SUMIF(apc[Discounts, memberships &amp; pre-payment agreements], $A8, apc[Amount of APC charged to RCUK OA fund (including VAT if charged) in £]))</f>
        <v>465153.56999999989</v>
      </c>
      <c r="I8" s="80">
        <f t="shared" si="1"/>
        <v>23390.970000000005</v>
      </c>
      <c r="J8" s="80">
        <f t="shared" si="2"/>
        <v>465153.56999999989</v>
      </c>
      <c r="K8" s="79">
        <f t="shared" si="3"/>
        <v>488544.53999999992</v>
      </c>
    </row>
    <row r="9" spans="1:12" x14ac:dyDescent="0.2">
      <c r="A9" s="71" t="str">
        <f t="array" ref="A9">IFERROR(INDEX(apc[Discounts, memberships &amp; pre-payment agreements], MATCH(0,IF(ISBLANK(apc[Discounts, memberships &amp; pre-payment agreements]),1,COUNTIF($A$2:A8, apc[Discounts, memberships &amp; pre-payment agreements])), 0)),"")</f>
        <v>Institutional_IEEE_Discount</v>
      </c>
      <c r="B9" s="72"/>
      <c r="C9" s="73"/>
      <c r="D9" s="74"/>
      <c r="E9" s="79">
        <f>IF($A9="","", COUNTIF(apc[Discounts, memberships &amp; pre-payment agreements], A9))</f>
        <v>48</v>
      </c>
      <c r="F9" s="79">
        <f>IF($A9="","", SUMIF(apc[Discounts, memberships &amp; pre-payment agreements], $A9, apc[APC paid (£) including VAT if charged]))</f>
        <v>49993.54</v>
      </c>
      <c r="G9" s="79">
        <f>IF($A9="","", SUMIF(apc[Discounts, memberships &amp; pre-payment agreements], $A9, apc[Amount of APC charged to COAF grant (including VAT if charged) in £] ))</f>
        <v>0</v>
      </c>
      <c r="H9" s="79">
        <f>IF($A9="","", SUMIF(apc[Discounts, memberships &amp; pre-payment agreements], $A9, apc[Amount of APC charged to RCUK OA fund (including VAT if charged) in £]))</f>
        <v>49993.54</v>
      </c>
      <c r="I9" s="80">
        <f t="shared" si="1"/>
        <v>0</v>
      </c>
      <c r="J9" s="80">
        <f t="shared" si="2"/>
        <v>49993.54</v>
      </c>
      <c r="K9" s="79">
        <f t="shared" si="3"/>
        <v>49993.54</v>
      </c>
    </row>
    <row r="10" spans="1:12" x14ac:dyDescent="0.2">
      <c r="A10" s="71" t="str">
        <f t="array" ref="A10">IFERROR(INDEX(apc[Discounts, memberships &amp; pre-payment agreements], MATCH(0,IF(ISBLANK(apc[Discounts, memberships &amp; pre-payment agreements]),1,COUNTIF($A$2:A9, apc[Discounts, memberships &amp; pre-payment agreements])), 0)),"")</f>
        <v xml:space="preserve">JiscCollections_IOPP </v>
      </c>
      <c r="B10" s="72"/>
      <c r="C10" s="73"/>
      <c r="D10" s="74"/>
      <c r="E10" s="79">
        <f>IF($A10="","", COUNTIF(apc[Discounts, memberships &amp; pre-payment agreements], A10))</f>
        <v>21</v>
      </c>
      <c r="F10" s="79">
        <f>IF($A10="","", SUMIF(apc[Discounts, memberships &amp; pre-payment agreements], $A10, apc[APC paid (£) including VAT if charged]))</f>
        <v>3804</v>
      </c>
      <c r="G10" s="79">
        <f>IF($A10="","", SUMIF(apc[Discounts, memberships &amp; pre-payment agreements], $A10, apc[Amount of APC charged to COAF grant (including VAT if charged) in £] ))</f>
        <v>183</v>
      </c>
      <c r="H10" s="79">
        <f>IF($A10="","", SUMIF(apc[Discounts, memberships &amp; pre-payment agreements], $A10, apc[Amount of APC charged to RCUK OA fund (including VAT if charged) in £]))</f>
        <v>3621</v>
      </c>
      <c r="I10" s="80">
        <f t="shared" si="1"/>
        <v>183</v>
      </c>
      <c r="J10" s="80">
        <f t="shared" si="2"/>
        <v>3621</v>
      </c>
      <c r="K10" s="79">
        <f t="shared" si="3"/>
        <v>3804</v>
      </c>
    </row>
    <row r="11" spans="1:12" x14ac:dyDescent="0.2">
      <c r="A11" s="71" t="str">
        <f t="array" ref="A11">IFERROR(INDEX(apc[Discounts, memberships &amp; pre-payment agreements], MATCH(0,IF(ISBLANK(apc[Discounts, memberships &amp; pre-payment agreements]),1,COUNTIF($A$2:A10, apc[Discounts, memberships &amp; pre-payment agreements])), 0)),"")</f>
        <v>JiscCollections_RSC_Read&amp;Publish</v>
      </c>
      <c r="B11" s="72"/>
      <c r="C11" s="73"/>
      <c r="D11" s="74"/>
      <c r="E11" s="79">
        <f>IF($A11="","", COUNTIF(apc[Discounts, memberships &amp; pre-payment agreements], A11))</f>
        <v>47</v>
      </c>
      <c r="F11" s="79">
        <f>IF($A11="","", SUMIF(apc[Discounts, memberships &amp; pre-payment agreements], $A11, apc[APC paid (£) including VAT if charged]))</f>
        <v>50501.029999999992</v>
      </c>
      <c r="G11" s="79">
        <f>IF($A11="","", SUMIF(apc[Discounts, memberships &amp; pre-payment agreements], $A11, apc[Amount of APC charged to COAF grant (including VAT if charged) in £] ))</f>
        <v>0</v>
      </c>
      <c r="H11" s="79">
        <f>IF($A11="","", SUMIF(apc[Discounts, memberships &amp; pre-payment agreements], $A11, apc[Amount of APC charged to RCUK OA fund (including VAT if charged) in £]))</f>
        <v>50501.029999999992</v>
      </c>
      <c r="I11" s="80">
        <f t="shared" si="1"/>
        <v>0</v>
      </c>
      <c r="J11" s="80">
        <f t="shared" si="2"/>
        <v>50501.029999999992</v>
      </c>
      <c r="K11" s="79">
        <f t="shared" si="3"/>
        <v>50501.029999999992</v>
      </c>
    </row>
    <row r="12" spans="1:12" x14ac:dyDescent="0.2">
      <c r="A12" s="71" t="str">
        <f t="array" ref="A12">IFERROR(INDEX(apc[Discounts, memberships &amp; pre-payment agreements], MATCH(0,IF(ISBLANK(apc[Discounts, memberships &amp; pre-payment agreements]),1,COUNTIF($A$2:A11, apc[Discounts, memberships &amp; pre-payment agreements])), 0)),"")</f>
        <v>Sage prepayment</v>
      </c>
      <c r="B12" s="72"/>
      <c r="C12" s="73"/>
      <c r="D12" s="74"/>
      <c r="E12" s="79">
        <f>IF($A12="","", COUNTIF(apc[Discounts, memberships &amp; pre-payment agreements], A12))</f>
        <v>12</v>
      </c>
      <c r="F12" s="79">
        <f>IF($A12="","", SUMIF(apc[Discounts, memberships &amp; pre-payment agreements], $A12, apc[APC paid (£) including VAT if charged]))</f>
        <v>7590</v>
      </c>
      <c r="G12" s="79">
        <f>IF($A12="","", SUMIF(apc[Discounts, memberships &amp; pre-payment agreements], $A12, apc[Amount of APC charged to COAF grant (including VAT if charged) in £] ))</f>
        <v>0</v>
      </c>
      <c r="H12" s="79">
        <f>IF($A12="","", SUMIF(apc[Discounts, memberships &amp; pre-payment agreements], $A12, apc[Amount of APC charged to RCUK OA fund (including VAT if charged) in £]))</f>
        <v>7590</v>
      </c>
      <c r="I12" s="80">
        <f t="shared" si="1"/>
        <v>0</v>
      </c>
      <c r="J12" s="80">
        <f t="shared" si="2"/>
        <v>7590</v>
      </c>
      <c r="K12" s="79">
        <f t="shared" si="3"/>
        <v>7590</v>
      </c>
    </row>
    <row r="13" spans="1:12" x14ac:dyDescent="0.2">
      <c r="A13" s="71" t="str">
        <f t="array" ref="A13">IFERROR(INDEX(apc[Discounts, memberships &amp; pre-payment agreements], MATCH(0,IF(ISBLANK(apc[Discounts, memberships &amp; pre-payment agreements]),1,COUNTIF($A$2:A12, apc[Discounts, memberships &amp; pre-payment agreements])), 0)),"")</f>
        <v>Springer Compact</v>
      </c>
      <c r="B13" s="72"/>
      <c r="C13" s="73"/>
      <c r="D13" s="74"/>
      <c r="E13" s="79">
        <f>IF($A13="","", COUNTIF(apc[Discounts, memberships &amp; pre-payment agreements], A13))</f>
        <v>58</v>
      </c>
      <c r="F13" s="79">
        <f>IF($A13="","", SUMIF(apc[Discounts, memberships &amp; pre-payment agreements], $A13, apc[APC paid (£) including VAT if charged]))</f>
        <v>90287</v>
      </c>
      <c r="G13" s="79">
        <f>IF($A13="","", SUMIF(apc[Discounts, memberships &amp; pre-payment agreements], $A13, apc[Amount of APC charged to COAF grant (including VAT if charged) in £] ))</f>
        <v>5763</v>
      </c>
      <c r="H13" s="79">
        <f>IF($A13="","", SUMIF(apc[Discounts, memberships &amp; pre-payment agreements], $A13, apc[Amount of APC charged to RCUK OA fund (including VAT if charged) in £]))</f>
        <v>84524</v>
      </c>
      <c r="I13" s="80">
        <f t="shared" si="1"/>
        <v>5763</v>
      </c>
      <c r="J13" s="80">
        <f t="shared" si="2"/>
        <v>84524</v>
      </c>
      <c r="K13" s="79">
        <f t="shared" si="3"/>
        <v>90287</v>
      </c>
    </row>
    <row r="14" spans="1:12" x14ac:dyDescent="0.2">
      <c r="A14" s="71" t="str">
        <f t="array" ref="A14">IFERROR(INDEX(apc[Discounts, memberships &amp; pre-payment agreements], MATCH(0,IF(ISBLANK(apc[Discounts, memberships &amp; pre-payment agreements]),1,COUNTIF($A$2:A13, apc[Discounts, memberships &amp; pre-payment agreements])), 0)),"")</f>
        <v>JiscCollections_Taylor &amp; Francis</v>
      </c>
      <c r="B14" s="72"/>
      <c r="C14" s="73"/>
      <c r="D14" s="74"/>
      <c r="E14" s="79">
        <f>IF($A14="","", COUNTIF(apc[Discounts, memberships &amp; pre-payment agreements], A14))</f>
        <v>28</v>
      </c>
      <c r="F14" s="79">
        <f>IF($A14="","", SUMIF(apc[Discounts, memberships &amp; pre-payment agreements], $A14, apc[APC paid (£) including VAT if charged]))</f>
        <v>18505.079999999998</v>
      </c>
      <c r="G14" s="79">
        <f>IF($A14="","", SUMIF(apc[Discounts, memberships &amp; pre-payment agreements], $A14, apc[Amount of APC charged to COAF grant (including VAT if charged) in £] ))</f>
        <v>1035.21</v>
      </c>
      <c r="H14" s="79">
        <f>IF($A14="","", SUMIF(apc[Discounts, memberships &amp; pre-payment agreements], $A14, apc[Amount of APC charged to RCUK OA fund (including VAT if charged) in £]))</f>
        <v>17469.87</v>
      </c>
      <c r="I14" s="80">
        <f t="shared" si="1"/>
        <v>1035.21</v>
      </c>
      <c r="J14" s="80">
        <f t="shared" si="2"/>
        <v>17469.87</v>
      </c>
      <c r="K14" s="79">
        <f t="shared" si="3"/>
        <v>18505.079999999998</v>
      </c>
    </row>
    <row r="15" spans="1:12" x14ac:dyDescent="0.2">
      <c r="A15" s="71" t="str">
        <f t="array" ref="A15">IFERROR(INDEX(apc[Discounts, memberships &amp; pre-payment agreements], MATCH(0,IF(ISBLANK(apc[Discounts, memberships &amp; pre-payment agreements]),1,COUNTIF($A$2:A14, apc[Discounts, memberships &amp; pre-payment agreements])), 0)),"")</f>
        <v/>
      </c>
      <c r="B15" s="72"/>
      <c r="C15" s="73"/>
      <c r="D15" s="74"/>
      <c r="E15" s="79" t="str">
        <f>IF($A15="","", COUNTIF(apc[Discounts, memberships &amp; pre-payment agreements], A15))</f>
        <v/>
      </c>
      <c r="F15" s="79" t="str">
        <f>IF($A15="","", SUMIF(apc[Discounts, memberships &amp; pre-payment agreements], $A15, apc[APC paid (£) including VAT if charged]))</f>
        <v/>
      </c>
      <c r="G15" s="79" t="str">
        <f>IF($A15="","", SUMIF(apc[Discounts, memberships &amp; pre-payment agreements], $A15, apc[Amount of APC charged to COAF grant (including VAT if charged) in £] ))</f>
        <v/>
      </c>
      <c r="H15" s="79" t="str">
        <f>IF($A15="","", SUMIF(apc[Discounts, memberships &amp; pre-payment agreements], $A15, apc[Amount of APC charged to RCUK OA fund (including VAT if charged) in £]))</f>
        <v/>
      </c>
      <c r="I15" s="80" t="str">
        <f t="shared" si="1"/>
        <v/>
      </c>
      <c r="J15" s="80" t="str">
        <f t="shared" si="2"/>
        <v/>
      </c>
      <c r="K15" s="79" t="str">
        <f t="shared" si="3"/>
        <v/>
      </c>
    </row>
    <row r="16" spans="1:12" x14ac:dyDescent="0.2">
      <c r="A16" s="71" t="str">
        <f t="array" ref="A16">IFERROR(INDEX(apc[Discounts, memberships &amp; pre-payment agreements], MATCH(0,IF(ISBLANK(apc[Discounts, memberships &amp; pre-payment agreements]),1,COUNTIF($A$2:A15, apc[Discounts, memberships &amp; pre-payment agreements])), 0)),"")</f>
        <v/>
      </c>
      <c r="B16" s="72"/>
      <c r="C16" s="73"/>
      <c r="D16" s="74"/>
      <c r="E16" s="79" t="str">
        <f>IF($A16="","", COUNTIF(apc[Discounts, memberships &amp; pre-payment agreements], A16))</f>
        <v/>
      </c>
      <c r="F16" s="79" t="str">
        <f>IF($A16="","", SUMIF(apc[Discounts, memberships &amp; pre-payment agreements], $A16, apc[APC paid (£) including VAT if charged]))</f>
        <v/>
      </c>
      <c r="G16" s="79" t="str">
        <f>IF($A16="","", SUMIF(apc[Discounts, memberships &amp; pre-payment agreements], $A16, apc[Amount of APC charged to COAF grant (including VAT if charged) in £] ))</f>
        <v/>
      </c>
      <c r="H16" s="79" t="str">
        <f>IF($A16="","", SUMIF(apc[Discounts, memberships &amp; pre-payment agreements], $A16, apc[Amount of APC charged to RCUK OA fund (including VAT if charged) in £]))</f>
        <v/>
      </c>
      <c r="I16" s="80" t="str">
        <f t="shared" si="1"/>
        <v/>
      </c>
      <c r="J16" s="80" t="str">
        <f t="shared" si="2"/>
        <v/>
      </c>
      <c r="K16" s="79" t="str">
        <f t="shared" si="3"/>
        <v/>
      </c>
    </row>
    <row r="17" spans="1:11" x14ac:dyDescent="0.2">
      <c r="A17" s="71" t="str">
        <f t="array" ref="A17">IFERROR(INDEX(apc[Discounts, memberships &amp; pre-payment agreements], MATCH(0,IF(ISBLANK(apc[Discounts, memberships &amp; pre-payment agreements]),1,COUNTIF($A$2:A16, apc[Discounts, memberships &amp; pre-payment agreements])), 0)),"")</f>
        <v/>
      </c>
      <c r="B17" s="72"/>
      <c r="C17" s="73"/>
      <c r="D17" s="74"/>
      <c r="E17" s="79" t="str">
        <f>IF($A17="","", COUNTIF(apc[Discounts, memberships &amp; pre-payment agreements], A17))</f>
        <v/>
      </c>
      <c r="F17" s="79" t="str">
        <f>IF($A17="","", SUMIF(apc[Discounts, memberships &amp; pre-payment agreements], $A17, apc[APC paid (£) including VAT if charged]))</f>
        <v/>
      </c>
      <c r="G17" s="79" t="str">
        <f>IF($A17="","", SUMIF(apc[Discounts, memberships &amp; pre-payment agreements], $A17, apc[Amount of APC charged to COAF grant (including VAT if charged) in £] ))</f>
        <v/>
      </c>
      <c r="H17" s="79" t="str">
        <f>IF($A17="","", SUMIF(apc[Discounts, memberships &amp; pre-payment agreements], $A17, apc[Amount of APC charged to RCUK OA fund (including VAT if charged) in £]))</f>
        <v/>
      </c>
      <c r="I17" s="80" t="str">
        <f t="shared" si="1"/>
        <v/>
      </c>
      <c r="J17" s="80" t="str">
        <f t="shared" si="2"/>
        <v/>
      </c>
      <c r="K17" s="79" t="str">
        <f t="shared" si="3"/>
        <v/>
      </c>
    </row>
    <row r="18" spans="1:11" x14ac:dyDescent="0.2">
      <c r="A18" s="71" t="str">
        <f t="array" ref="A18">IFERROR(INDEX(apc[Discounts, memberships &amp; pre-payment agreements], MATCH(0,IF(ISBLANK(apc[Discounts, memberships &amp; pre-payment agreements]),1,COUNTIF($A$2:A17, apc[Discounts, memberships &amp; pre-payment agreements])), 0)),"")</f>
        <v/>
      </c>
      <c r="B18" s="72"/>
      <c r="C18" s="73"/>
      <c r="D18" s="74"/>
      <c r="E18" s="79" t="str">
        <f>IF($A18="","", COUNTIF(apc[Discounts, memberships &amp; pre-payment agreements], A18))</f>
        <v/>
      </c>
      <c r="F18" s="79" t="str">
        <f>IF($A18="","", SUMIF(apc[Discounts, memberships &amp; pre-payment agreements], $A18, apc[APC paid (£) including VAT if charged]))</f>
        <v/>
      </c>
      <c r="G18" s="79" t="str">
        <f>IF($A18="","", SUMIF(apc[Discounts, memberships &amp; pre-payment agreements], $A18, apc[Amount of APC charged to COAF grant (including VAT if charged) in £] ))</f>
        <v/>
      </c>
      <c r="H18" s="79" t="str">
        <f>IF($A18="","", SUMIF(apc[Discounts, memberships &amp; pre-payment agreements], $A18, apc[Amount of APC charged to RCUK OA fund (including VAT if charged) in £]))</f>
        <v/>
      </c>
      <c r="I18" s="80" t="str">
        <f t="shared" si="1"/>
        <v/>
      </c>
      <c r="J18" s="80" t="str">
        <f t="shared" si="2"/>
        <v/>
      </c>
      <c r="K18" s="79" t="str">
        <f t="shared" si="3"/>
        <v/>
      </c>
    </row>
    <row r="19" spans="1:11" x14ac:dyDescent="0.2">
      <c r="A19" s="71" t="str">
        <f t="array" ref="A19">IFERROR(INDEX(apc[Discounts, memberships &amp; pre-payment agreements], MATCH(0,IF(ISBLANK(apc[Discounts, memberships &amp; pre-payment agreements]),1,COUNTIF($A$2:A18, apc[Discounts, memberships &amp; pre-payment agreements])), 0)),"")</f>
        <v/>
      </c>
      <c r="B19" s="72"/>
      <c r="C19" s="73"/>
      <c r="D19" s="74"/>
      <c r="E19" s="79" t="str">
        <f>IF($A19="","", COUNTIF(apc[Discounts, memberships &amp; pre-payment agreements], A19))</f>
        <v/>
      </c>
      <c r="F19" s="79" t="str">
        <f>IF($A19="","", SUMIF(apc[Discounts, memberships &amp; pre-payment agreements], $A19, apc[APC paid (£) including VAT if charged]))</f>
        <v/>
      </c>
      <c r="G19" s="79" t="str">
        <f>IF($A19="","", SUMIF(apc[Discounts, memberships &amp; pre-payment agreements], $A19, apc[Amount of APC charged to COAF grant (including VAT if charged) in £] ))</f>
        <v/>
      </c>
      <c r="H19" s="79" t="str">
        <f>IF($A19="","", SUMIF(apc[Discounts, memberships &amp; pre-payment agreements], $A19, apc[Amount of APC charged to RCUK OA fund (including VAT if charged) in £]))</f>
        <v/>
      </c>
      <c r="I19" s="80" t="str">
        <f t="shared" si="1"/>
        <v/>
      </c>
      <c r="J19" s="80" t="str">
        <f t="shared" si="2"/>
        <v/>
      </c>
      <c r="K19" s="79" t="str">
        <f t="shared" si="3"/>
        <v/>
      </c>
    </row>
    <row r="20" spans="1:11" x14ac:dyDescent="0.2">
      <c r="A20" s="71" t="str">
        <f t="array" ref="A20">IFERROR(INDEX(apc[Discounts, memberships &amp; pre-payment agreements], MATCH(0,IF(ISBLANK(apc[Discounts, memberships &amp; pre-payment agreements]),1,COUNTIF($A$2:A19, apc[Discounts, memberships &amp; pre-payment agreements])), 0)),"")</f>
        <v/>
      </c>
      <c r="B20" s="72"/>
      <c r="C20" s="73"/>
      <c r="D20" s="74"/>
      <c r="E20" s="79" t="str">
        <f>IF($A20="","", COUNTIF(apc[Discounts, memberships &amp; pre-payment agreements], A20))</f>
        <v/>
      </c>
      <c r="F20" s="79" t="str">
        <f>IF($A20="","", SUMIF(apc[Discounts, memberships &amp; pre-payment agreements], $A20, apc[APC paid (£) including VAT if charged]))</f>
        <v/>
      </c>
      <c r="G20" s="79" t="str">
        <f>IF($A20="","", SUMIF(apc[Discounts, memberships &amp; pre-payment agreements], $A20, apc[Amount of APC charged to COAF grant (including VAT if charged) in £] ))</f>
        <v/>
      </c>
      <c r="H20" s="79" t="str">
        <f>IF($A20="","", SUMIF(apc[Discounts, memberships &amp; pre-payment agreements], $A20, apc[Amount of APC charged to RCUK OA fund (including VAT if charged) in £]))</f>
        <v/>
      </c>
      <c r="I20" s="80" t="str">
        <f t="shared" si="1"/>
        <v/>
      </c>
      <c r="J20" s="80" t="str">
        <f t="shared" si="2"/>
        <v/>
      </c>
      <c r="K20" s="79" t="str">
        <f t="shared" si="3"/>
        <v/>
      </c>
    </row>
    <row r="21" spans="1:11" x14ac:dyDescent="0.2">
      <c r="A21" s="71" t="str">
        <f t="array" ref="A21">IFERROR(INDEX(apc[Discounts, memberships &amp; pre-payment agreements], MATCH(0,IF(ISBLANK(apc[Discounts, memberships &amp; pre-payment agreements]),1,COUNTIF($A$2:A20, apc[Discounts, memberships &amp; pre-payment agreements])), 0)),"")</f>
        <v/>
      </c>
      <c r="B21" s="72"/>
      <c r="C21" s="73"/>
      <c r="D21" s="74"/>
      <c r="E21" s="79" t="str">
        <f>IF($A21="","", COUNTIF(apc[Discounts, memberships &amp; pre-payment agreements], A21))</f>
        <v/>
      </c>
      <c r="F21" s="79" t="str">
        <f>IF($A21="","", SUMIF(apc[Discounts, memberships &amp; pre-payment agreements], $A21, apc[APC paid (£) including VAT if charged]))</f>
        <v/>
      </c>
      <c r="G21" s="79" t="str">
        <f>IF($A21="","", SUMIF(apc[Discounts, memberships &amp; pre-payment agreements], $A21, apc[Amount of APC charged to COAF grant (including VAT if charged) in £] ))</f>
        <v/>
      </c>
      <c r="H21" s="79" t="str">
        <f>IF($A21="","", SUMIF(apc[Discounts, memberships &amp; pre-payment agreements], $A21, apc[Amount of APC charged to RCUK OA fund (including VAT if charged) in £]))</f>
        <v/>
      </c>
      <c r="I21" s="80" t="str">
        <f t="shared" si="1"/>
        <v/>
      </c>
      <c r="J21" s="80" t="str">
        <f t="shared" si="2"/>
        <v/>
      </c>
      <c r="K21" s="79" t="str">
        <f t="shared" si="3"/>
        <v/>
      </c>
    </row>
    <row r="22" spans="1:11" x14ac:dyDescent="0.2">
      <c r="A22" s="71" t="str">
        <f t="array" ref="A22">IFERROR(INDEX(apc[Discounts, memberships &amp; pre-payment agreements], MATCH(0,IF(ISBLANK(apc[Discounts, memberships &amp; pre-payment agreements]),1,COUNTIF($A$2:A21, apc[Discounts, memberships &amp; pre-payment agreements])), 0)),"")</f>
        <v/>
      </c>
      <c r="B22" s="72"/>
      <c r="C22" s="73"/>
      <c r="D22" s="74"/>
      <c r="E22" s="79" t="str">
        <f>IF($A22="","", COUNTIF(apc[Discounts, memberships &amp; pre-payment agreements], A22))</f>
        <v/>
      </c>
      <c r="F22" s="79" t="str">
        <f>IF($A22="","", SUMIF(apc[Discounts, memberships &amp; pre-payment agreements], $A22, apc[APC paid (£) including VAT if charged]))</f>
        <v/>
      </c>
      <c r="G22" s="79" t="str">
        <f>IF($A22="","", SUMIF(apc[Discounts, memberships &amp; pre-payment agreements], $A22, apc[Amount of APC charged to COAF grant (including VAT if charged) in £] ))</f>
        <v/>
      </c>
      <c r="H22" s="79" t="str">
        <f>IF($A22="","", SUMIF(apc[Discounts, memberships &amp; pre-payment agreements], $A22, apc[Amount of APC charged to RCUK OA fund (including VAT if charged) in £]))</f>
        <v/>
      </c>
      <c r="I22" s="80" t="str">
        <f t="shared" si="1"/>
        <v/>
      </c>
      <c r="J22" s="80" t="str">
        <f t="shared" si="2"/>
        <v/>
      </c>
      <c r="K22" s="79" t="str">
        <f t="shared" si="3"/>
        <v/>
      </c>
    </row>
    <row r="23" spans="1:11" x14ac:dyDescent="0.2">
      <c r="A23" s="71" t="str">
        <f t="array" ref="A23">IFERROR(INDEX(apc[Discounts, memberships &amp; pre-payment agreements], MATCH(0,IF(ISBLANK(apc[Discounts, memberships &amp; pre-payment agreements]),1,COUNTIF($A$2:A22, apc[Discounts, memberships &amp; pre-payment agreements])), 0)),"")</f>
        <v/>
      </c>
      <c r="B23" s="72"/>
      <c r="C23" s="73"/>
      <c r="D23" s="74"/>
      <c r="E23" s="79" t="str">
        <f>IF($A23="","", COUNTIF(apc[Discounts, memberships &amp; pre-payment agreements], A23))</f>
        <v/>
      </c>
      <c r="F23" s="79" t="str">
        <f>IF($A23="","", SUMIF(apc[Discounts, memberships &amp; pre-payment agreements], $A23, apc[APC paid (£) including VAT if charged]))</f>
        <v/>
      </c>
      <c r="G23" s="79" t="str">
        <f>IF($A23="","", SUMIF(apc[Discounts, memberships &amp; pre-payment agreements], $A23, apc[Amount of APC charged to COAF grant (including VAT if charged) in £] ))</f>
        <v/>
      </c>
      <c r="H23" s="79" t="str">
        <f>IF($A23="","", SUMIF(apc[Discounts, memberships &amp; pre-payment agreements], $A23, apc[Amount of APC charged to RCUK OA fund (including VAT if charged) in £]))</f>
        <v/>
      </c>
      <c r="I23" s="80" t="str">
        <f t="shared" si="1"/>
        <v/>
      </c>
      <c r="J23" s="80" t="str">
        <f t="shared" si="2"/>
        <v/>
      </c>
      <c r="K23" s="79" t="str">
        <f t="shared" si="3"/>
        <v/>
      </c>
    </row>
    <row r="24" spans="1:11" x14ac:dyDescent="0.2">
      <c r="A24" s="71" t="str">
        <f t="array" ref="A24">IFERROR(INDEX(apc[Discounts, memberships &amp; pre-payment agreements], MATCH(0,IF(ISBLANK(apc[Discounts, memberships &amp; pre-payment agreements]),1,COUNTIF($A$2:A23, apc[Discounts, memberships &amp; pre-payment agreements])), 0)),"")</f>
        <v/>
      </c>
      <c r="B24" s="72"/>
      <c r="C24" s="73"/>
      <c r="D24" s="74"/>
      <c r="E24" s="79" t="str">
        <f>IF($A24="","", COUNTIF(apc[Discounts, memberships &amp; pre-payment agreements], A24))</f>
        <v/>
      </c>
      <c r="F24" s="79" t="str">
        <f>IF($A24="","", SUMIF(apc[Discounts, memberships &amp; pre-payment agreements], $A24, apc[APC paid (£) including VAT if charged]))</f>
        <v/>
      </c>
      <c r="G24" s="79" t="str">
        <f>IF($A24="","", SUMIF(apc[Discounts, memberships &amp; pre-payment agreements], $A24, apc[Amount of APC charged to COAF grant (including VAT if charged) in £] ))</f>
        <v/>
      </c>
      <c r="H24" s="79" t="str">
        <f>IF($A24="","", SUMIF(apc[Discounts, memberships &amp; pre-payment agreements], $A24, apc[Amount of APC charged to RCUK OA fund (including VAT if charged) in £]))</f>
        <v/>
      </c>
      <c r="I24" s="80" t="str">
        <f t="shared" si="1"/>
        <v/>
      </c>
      <c r="J24" s="80" t="str">
        <f t="shared" si="2"/>
        <v/>
      </c>
      <c r="K24" s="79" t="str">
        <f t="shared" si="3"/>
        <v/>
      </c>
    </row>
    <row r="25" spans="1:11" x14ac:dyDescent="0.2">
      <c r="A25" s="71" t="str">
        <f t="array" ref="A25">IFERROR(INDEX(apc[Discounts, memberships &amp; pre-payment agreements], MATCH(0,IF(ISBLANK(apc[Discounts, memberships &amp; pre-payment agreements]),1,COUNTIF($A$2:A24, apc[Discounts, memberships &amp; pre-payment agreements])), 0)),"")</f>
        <v/>
      </c>
      <c r="B25" s="72"/>
      <c r="C25" s="73"/>
      <c r="D25" s="74"/>
      <c r="E25" s="79" t="str">
        <f>IF($A25="","", COUNTIF(apc[Discounts, memberships &amp; pre-payment agreements], A25))</f>
        <v/>
      </c>
      <c r="F25" s="79" t="str">
        <f>IF($A25="","", SUMIF(apc[Discounts, memberships &amp; pre-payment agreements], $A25, apc[APC paid (£) including VAT if charged]))</f>
        <v/>
      </c>
      <c r="G25" s="79" t="str">
        <f>IF($A25="","", SUMIF(apc[Discounts, memberships &amp; pre-payment agreements], $A25, apc[Amount of APC charged to COAF grant (including VAT if charged) in £] ))</f>
        <v/>
      </c>
      <c r="H25" s="79" t="str">
        <f>IF($A25="","", SUMIF(apc[Discounts, memberships &amp; pre-payment agreements], $A25, apc[Amount of APC charged to RCUK OA fund (including VAT if charged) in £]))</f>
        <v/>
      </c>
      <c r="I25" s="80" t="str">
        <f t="shared" si="1"/>
        <v/>
      </c>
      <c r="J25" s="80" t="str">
        <f t="shared" si="2"/>
        <v/>
      </c>
      <c r="K25" s="79" t="str">
        <f t="shared" si="3"/>
        <v/>
      </c>
    </row>
    <row r="26" spans="1:11" x14ac:dyDescent="0.2">
      <c r="A26" s="71" t="str">
        <f t="array" ref="A26">IFERROR(INDEX(apc[Discounts, memberships &amp; pre-payment agreements], MATCH(0,IF(ISBLANK(apc[Discounts, memberships &amp; pre-payment agreements]),1,COUNTIF($A$2:A25, apc[Discounts, memberships &amp; pre-payment agreements])), 0)),"")</f>
        <v/>
      </c>
      <c r="B26" s="72"/>
      <c r="C26" s="73"/>
      <c r="D26" s="74"/>
      <c r="E26" s="79" t="str">
        <f>IF($A26="","", COUNTIF(apc[Discounts, memberships &amp; pre-payment agreements], A26))</f>
        <v/>
      </c>
      <c r="F26" s="79" t="str">
        <f>IF($A26="","", SUMIF(apc[Discounts, memberships &amp; pre-payment agreements], $A26, apc[APC paid (£) including VAT if charged]))</f>
        <v/>
      </c>
      <c r="G26" s="79" t="str">
        <f>IF($A26="","", SUMIF(apc[Discounts, memberships &amp; pre-payment agreements], $A26, apc[Amount of APC charged to COAF grant (including VAT if charged) in £] ))</f>
        <v/>
      </c>
      <c r="H26" s="79" t="str">
        <f>IF($A26="","", SUMIF(apc[Discounts, memberships &amp; pre-payment agreements], $A26, apc[Amount of APC charged to RCUK OA fund (including VAT if charged) in £]))</f>
        <v/>
      </c>
      <c r="I26" s="80" t="str">
        <f t="shared" si="1"/>
        <v/>
      </c>
      <c r="J26" s="80" t="str">
        <f t="shared" si="2"/>
        <v/>
      </c>
      <c r="K26" s="79" t="str">
        <f t="shared" si="3"/>
        <v/>
      </c>
    </row>
    <row r="27" spans="1:11" x14ac:dyDescent="0.2">
      <c r="A27" s="71" t="str">
        <f t="array" ref="A27">IFERROR(INDEX(apc[Discounts, memberships &amp; pre-payment agreements], MATCH(0,IF(ISBLANK(apc[Discounts, memberships &amp; pre-payment agreements]),1,COUNTIF($A$2:A26, apc[Discounts, memberships &amp; pre-payment agreements])), 0)),"")</f>
        <v/>
      </c>
      <c r="B27" s="72"/>
      <c r="C27" s="73"/>
      <c r="D27" s="74"/>
      <c r="E27" s="79" t="str">
        <f>IF($A27="","", COUNTIF(apc[Discounts, memberships &amp; pre-payment agreements], A27))</f>
        <v/>
      </c>
      <c r="F27" s="79" t="str">
        <f>IF($A27="","", SUMIF(apc[Discounts, memberships &amp; pre-payment agreements], $A27, apc[APC paid (£) including VAT if charged]))</f>
        <v/>
      </c>
      <c r="G27" s="79" t="str">
        <f>IF($A27="","", SUMIF(apc[Discounts, memberships &amp; pre-payment agreements], $A27, apc[Amount of APC charged to COAF grant (including VAT if charged) in £] ))</f>
        <v/>
      </c>
      <c r="H27" s="79" t="str">
        <f>IF($A27="","", SUMIF(apc[Discounts, memberships &amp; pre-payment agreements], $A27, apc[Amount of APC charged to RCUK OA fund (including VAT if charged) in £]))</f>
        <v/>
      </c>
      <c r="I27" s="80" t="str">
        <f t="shared" si="1"/>
        <v/>
      </c>
      <c r="J27" s="80" t="str">
        <f t="shared" si="2"/>
        <v/>
      </c>
      <c r="K27" s="79" t="str">
        <f t="shared" si="3"/>
        <v/>
      </c>
    </row>
    <row r="28" spans="1:11" x14ac:dyDescent="0.2">
      <c r="A28" s="71" t="str">
        <f t="array" ref="A28">IFERROR(INDEX(apc[Discounts, memberships &amp; pre-payment agreements], MATCH(0,IF(ISBLANK(apc[Discounts, memberships &amp; pre-payment agreements]),1,COUNTIF($A$2:A27, apc[Discounts, memberships &amp; pre-payment agreements])), 0)),"")</f>
        <v/>
      </c>
      <c r="B28" s="72"/>
      <c r="C28" s="73"/>
      <c r="D28" s="74"/>
      <c r="E28" s="79" t="str">
        <f>IF($A28="","", COUNTIF(apc[Discounts, memberships &amp; pre-payment agreements], A28))</f>
        <v/>
      </c>
      <c r="F28" s="79" t="str">
        <f>IF($A28="","", SUMIF(apc[Discounts, memberships &amp; pre-payment agreements], $A28, apc[APC paid (£) including VAT if charged]))</f>
        <v/>
      </c>
      <c r="G28" s="79" t="str">
        <f>IF($A28="","", SUMIF(apc[Discounts, memberships &amp; pre-payment agreements], $A28, apc[Amount of APC charged to COAF grant (including VAT if charged) in £] ))</f>
        <v/>
      </c>
      <c r="H28" s="79" t="str">
        <f>IF($A28="","", SUMIF(apc[Discounts, memberships &amp; pre-payment agreements], $A28, apc[Amount of APC charged to RCUK OA fund (including VAT if charged) in £]))</f>
        <v/>
      </c>
      <c r="I28" s="80" t="str">
        <f t="shared" si="1"/>
        <v/>
      </c>
      <c r="J28" s="80" t="str">
        <f t="shared" si="2"/>
        <v/>
      </c>
      <c r="K28" s="79" t="str">
        <f t="shared" si="3"/>
        <v/>
      </c>
    </row>
    <row r="29" spans="1:11" x14ac:dyDescent="0.2">
      <c r="A29" s="71" t="str">
        <f t="array" ref="A29">IFERROR(INDEX(apc[Discounts, memberships &amp; pre-payment agreements], MATCH(0,IF(ISBLANK(apc[Discounts, memberships &amp; pre-payment agreements]),1,COUNTIF($A$2:A28, apc[Discounts, memberships &amp; pre-payment agreements])), 0)),"")</f>
        <v/>
      </c>
      <c r="B29" s="72"/>
      <c r="C29" s="73"/>
      <c r="D29" s="74"/>
      <c r="E29" s="79" t="str">
        <f>IF($A29="","", COUNTIF(apc[Discounts, memberships &amp; pre-payment agreements], A29))</f>
        <v/>
      </c>
      <c r="F29" s="79" t="str">
        <f>IF($A29="","", SUMIF(apc[Discounts, memberships &amp; pre-payment agreements], $A29, apc[APC paid (£) including VAT if charged]))</f>
        <v/>
      </c>
      <c r="G29" s="79" t="str">
        <f>IF($A29="","", SUMIF(apc[Discounts, memberships &amp; pre-payment agreements], $A29, apc[Amount of APC charged to COAF grant (including VAT if charged) in £] ))</f>
        <v/>
      </c>
      <c r="H29" s="79" t="str">
        <f>IF($A29="","", SUMIF(apc[Discounts, memberships &amp; pre-payment agreements], $A29, apc[Amount of APC charged to RCUK OA fund (including VAT if charged) in £]))</f>
        <v/>
      </c>
      <c r="I29" s="80" t="str">
        <f t="shared" si="1"/>
        <v/>
      </c>
      <c r="J29" s="80" t="str">
        <f t="shared" si="2"/>
        <v/>
      </c>
      <c r="K29" s="79" t="str">
        <f t="shared" si="3"/>
        <v/>
      </c>
    </row>
    <row r="30" spans="1:11" x14ac:dyDescent="0.2">
      <c r="A30" s="71" t="str">
        <f t="array" ref="A30">IFERROR(INDEX(apc[Discounts, memberships &amp; pre-payment agreements], MATCH(0,IF(ISBLANK(apc[Discounts, memberships &amp; pre-payment agreements]),1,COUNTIF($A$2:A29, apc[Discounts, memberships &amp; pre-payment agreements])), 0)),"")</f>
        <v/>
      </c>
      <c r="B30" s="72"/>
      <c r="C30" s="73"/>
      <c r="D30" s="74"/>
      <c r="E30" s="79" t="str">
        <f>IF($A30="","", COUNTIF(apc[Discounts, memberships &amp; pre-payment agreements], A30))</f>
        <v/>
      </c>
      <c r="F30" s="79" t="str">
        <f>IF($A30="","", SUMIF(apc[Discounts, memberships &amp; pre-payment agreements], $A30, apc[APC paid (£) including VAT if charged]))</f>
        <v/>
      </c>
      <c r="G30" s="79" t="str">
        <f>IF($A30="","", SUMIF(apc[Discounts, memberships &amp; pre-payment agreements], $A30, apc[Amount of APC charged to COAF grant (including VAT if charged) in £] ))</f>
        <v/>
      </c>
      <c r="H30" s="79" t="str">
        <f>IF($A30="","", SUMIF(apc[Discounts, memberships &amp; pre-payment agreements], $A30, apc[Amount of APC charged to RCUK OA fund (including VAT if charged) in £]))</f>
        <v/>
      </c>
      <c r="I30" s="80" t="str">
        <f t="shared" si="1"/>
        <v/>
      </c>
      <c r="J30" s="80" t="str">
        <f t="shared" si="2"/>
        <v/>
      </c>
      <c r="K30" s="79" t="str">
        <f t="shared" si="3"/>
        <v/>
      </c>
    </row>
    <row r="31" spans="1:11" x14ac:dyDescent="0.2">
      <c r="A31" s="71" t="str">
        <f t="array" ref="A31">IFERROR(INDEX(apc[Discounts, memberships &amp; pre-payment agreements], MATCH(0,IF(ISBLANK(apc[Discounts, memberships &amp; pre-payment agreements]),1,COUNTIF($A$2:A30, apc[Discounts, memberships &amp; pre-payment agreements])), 0)),"")</f>
        <v/>
      </c>
      <c r="B31" s="72"/>
      <c r="C31" s="73"/>
      <c r="D31" s="74"/>
      <c r="E31" s="79" t="str">
        <f>IF($A31="","", COUNTIF(apc[Discounts, memberships &amp; pre-payment agreements], A31))</f>
        <v/>
      </c>
      <c r="F31" s="79" t="str">
        <f>IF($A31="","", SUMIF(apc[Discounts, memberships &amp; pre-payment agreements], $A31, apc[APC paid (£) including VAT if charged]))</f>
        <v/>
      </c>
      <c r="G31" s="79" t="str">
        <f>IF($A31="","", SUMIF(apc[Discounts, memberships &amp; pre-payment agreements], $A31, apc[Amount of APC charged to COAF grant (including VAT if charged) in £] ))</f>
        <v/>
      </c>
      <c r="H31" s="79" t="str">
        <f>IF($A31="","", SUMIF(apc[Discounts, memberships &amp; pre-payment agreements], $A31, apc[Amount of APC charged to RCUK OA fund (including VAT if charged) in £]))</f>
        <v/>
      </c>
      <c r="I31" s="80" t="str">
        <f t="shared" si="1"/>
        <v/>
      </c>
      <c r="J31" s="80" t="str">
        <f t="shared" si="2"/>
        <v/>
      </c>
      <c r="K31" s="79" t="str">
        <f t="shared" si="3"/>
        <v/>
      </c>
    </row>
    <row r="32" spans="1:11" x14ac:dyDescent="0.2">
      <c r="A32" s="71" t="str">
        <f t="array" ref="A32">IFERROR(INDEX(apc[Discounts, memberships &amp; pre-payment agreements], MATCH(0,IF(ISBLANK(apc[Discounts, memberships &amp; pre-payment agreements]),1,COUNTIF($A$2:A31, apc[Discounts, memberships &amp; pre-payment agreements])), 0)),"")</f>
        <v/>
      </c>
      <c r="B32" s="72"/>
      <c r="C32" s="73"/>
      <c r="D32" s="74"/>
      <c r="E32" s="79" t="str">
        <f>IF($A32="","", COUNTIF(apc[Discounts, memberships &amp; pre-payment agreements], A32))</f>
        <v/>
      </c>
      <c r="F32" s="79" t="str">
        <f>IF($A32="","", SUMIF(apc[Discounts, memberships &amp; pre-payment agreements], $A32, apc[APC paid (£) including VAT if charged]))</f>
        <v/>
      </c>
      <c r="G32" s="79" t="str">
        <f>IF($A32="","", SUMIF(apc[Discounts, memberships &amp; pre-payment agreements], $A32, apc[Amount of APC charged to COAF grant (including VAT if charged) in £] ))</f>
        <v/>
      </c>
      <c r="H32" s="79" t="str">
        <f>IF($A32="","", SUMIF(apc[Discounts, memberships &amp; pre-payment agreements], $A32, apc[Amount of APC charged to RCUK OA fund (including VAT if charged) in £]))</f>
        <v/>
      </c>
      <c r="I32" s="80" t="str">
        <f t="shared" si="1"/>
        <v/>
      </c>
      <c r="J32" s="80" t="str">
        <f t="shared" si="2"/>
        <v/>
      </c>
      <c r="K32" s="79" t="str">
        <f t="shared" si="3"/>
        <v/>
      </c>
    </row>
    <row r="33" spans="1:11" x14ac:dyDescent="0.2">
      <c r="A33" s="71" t="str">
        <f t="array" ref="A33">IFERROR(INDEX(apc[Discounts, memberships &amp; pre-payment agreements], MATCH(0,IF(ISBLANK(apc[Discounts, memberships &amp; pre-payment agreements]),1,COUNTIF($A$2:A32, apc[Discounts, memberships &amp; pre-payment agreements])), 0)),"")</f>
        <v/>
      </c>
      <c r="B33" s="72"/>
      <c r="C33" s="73"/>
      <c r="D33" s="74"/>
      <c r="E33" s="79" t="str">
        <f>IF($A33="","", COUNTIF(apc[Discounts, memberships &amp; pre-payment agreements], A33))</f>
        <v/>
      </c>
      <c r="F33" s="79" t="str">
        <f>IF($A33="","", SUMIF(apc[Discounts, memberships &amp; pre-payment agreements], $A33, apc[APC paid (£) including VAT if charged]))</f>
        <v/>
      </c>
      <c r="G33" s="79" t="str">
        <f>IF($A33="","", SUMIF(apc[Discounts, memberships &amp; pre-payment agreements], $A33, apc[Amount of APC charged to COAF grant (including VAT if charged) in £] ))</f>
        <v/>
      </c>
      <c r="H33" s="79" t="str">
        <f>IF($A33="","", SUMIF(apc[Discounts, memberships &amp; pre-payment agreements], $A33, apc[Amount of APC charged to RCUK OA fund (including VAT if charged) in £]))</f>
        <v/>
      </c>
      <c r="I33" s="80" t="str">
        <f t="shared" si="1"/>
        <v/>
      </c>
      <c r="J33" s="80" t="str">
        <f t="shared" si="2"/>
        <v/>
      </c>
      <c r="K33" s="79" t="str">
        <f t="shared" si="3"/>
        <v/>
      </c>
    </row>
    <row r="34" spans="1:11" x14ac:dyDescent="0.2">
      <c r="A34" s="71" t="str">
        <f t="array" ref="A34">IFERROR(INDEX(apc[Discounts, memberships &amp; pre-payment agreements], MATCH(0,IF(ISBLANK(apc[Discounts, memberships &amp; pre-payment agreements]),1,COUNTIF($A$2:A33, apc[Discounts, memberships &amp; pre-payment agreements])), 0)),"")</f>
        <v/>
      </c>
      <c r="B34" s="72"/>
      <c r="C34" s="73"/>
      <c r="D34" s="74"/>
      <c r="E34" s="79" t="str">
        <f>IF($A34="","", COUNTIF(apc[Discounts, memberships &amp; pre-payment agreements], A34))</f>
        <v/>
      </c>
      <c r="F34" s="79" t="str">
        <f>IF($A34="","", SUMIF(apc[Discounts, memberships &amp; pre-payment agreements], $A34, apc[APC paid (£) including VAT if charged]))</f>
        <v/>
      </c>
      <c r="G34" s="79" t="str">
        <f>IF($A34="","", SUMIF(apc[Discounts, memberships &amp; pre-payment agreements], $A34, apc[Amount of APC charged to COAF grant (including VAT if charged) in £] ))</f>
        <v/>
      </c>
      <c r="H34" s="79" t="str">
        <f>IF($A34="","", SUMIF(apc[Discounts, memberships &amp; pre-payment agreements], $A34, apc[Amount of APC charged to RCUK OA fund (including VAT if charged) in £]))</f>
        <v/>
      </c>
      <c r="I34" s="80" t="str">
        <f t="shared" si="1"/>
        <v/>
      </c>
      <c r="J34" s="80" t="str">
        <f t="shared" si="2"/>
        <v/>
      </c>
      <c r="K34" s="79" t="str">
        <f t="shared" si="3"/>
        <v/>
      </c>
    </row>
    <row r="35" spans="1:11" x14ac:dyDescent="0.2">
      <c r="A35" s="71" t="str">
        <f t="array" ref="A35">IFERROR(INDEX(apc[Discounts, memberships &amp; pre-payment agreements], MATCH(0,IF(ISBLANK(apc[Discounts, memberships &amp; pre-payment agreements]),1,COUNTIF($A$2:A34, apc[Discounts, memberships &amp; pre-payment agreements])), 0)),"")</f>
        <v/>
      </c>
      <c r="B35" s="72"/>
      <c r="C35" s="73"/>
      <c r="D35" s="74"/>
      <c r="E35" s="79" t="str">
        <f>IF($A35="","", COUNTIF(apc[Discounts, memberships &amp; pre-payment agreements], A35))</f>
        <v/>
      </c>
      <c r="F35" s="79" t="str">
        <f>IF($A35="","", SUMIF(apc[Discounts, memberships &amp; pre-payment agreements], $A35, apc[APC paid (£) including VAT if charged]))</f>
        <v/>
      </c>
      <c r="G35" s="79" t="str">
        <f>IF($A35="","", SUMIF(apc[Discounts, memberships &amp; pre-payment agreements], $A35, apc[Amount of APC charged to COAF grant (including VAT if charged) in £] ))</f>
        <v/>
      </c>
      <c r="H35" s="79" t="str">
        <f>IF($A35="","", SUMIF(apc[Discounts, memberships &amp; pre-payment agreements], $A35, apc[Amount of APC charged to RCUK OA fund (including VAT if charged) in £]))</f>
        <v/>
      </c>
      <c r="I35" s="80" t="str">
        <f t="shared" si="1"/>
        <v/>
      </c>
      <c r="J35" s="80" t="str">
        <f t="shared" si="2"/>
        <v/>
      </c>
      <c r="K35" s="79" t="str">
        <f t="shared" si="3"/>
        <v/>
      </c>
    </row>
    <row r="36" spans="1:11" x14ac:dyDescent="0.2">
      <c r="A36" s="71" t="str">
        <f t="array" ref="A36">IFERROR(INDEX(apc[Discounts, memberships &amp; pre-payment agreements], MATCH(0,IF(ISBLANK(apc[Discounts, memberships &amp; pre-payment agreements]),1,COUNTIF($A$2:A35, apc[Discounts, memberships &amp; pre-payment agreements])), 0)),"")</f>
        <v/>
      </c>
      <c r="B36" s="72"/>
      <c r="C36" s="73"/>
      <c r="D36" s="74"/>
      <c r="E36" s="79" t="str">
        <f>IF($A36="","", COUNTIF(apc[Discounts, memberships &amp; pre-payment agreements], A36))</f>
        <v/>
      </c>
      <c r="F36" s="79" t="str">
        <f>IF($A36="","", SUMIF(apc[Discounts, memberships &amp; pre-payment agreements], $A36, apc[APC paid (£) including VAT if charged]))</f>
        <v/>
      </c>
      <c r="G36" s="79" t="str">
        <f>IF($A36="","", SUMIF(apc[Discounts, memberships &amp; pre-payment agreements], $A36, apc[Amount of APC charged to COAF grant (including VAT if charged) in £] ))</f>
        <v/>
      </c>
      <c r="H36" s="79" t="str">
        <f>IF($A36="","", SUMIF(apc[Discounts, memberships &amp; pre-payment agreements], $A36, apc[Amount of APC charged to RCUK OA fund (including VAT if charged) in £]))</f>
        <v/>
      </c>
      <c r="I36" s="80" t="str">
        <f t="shared" si="1"/>
        <v/>
      </c>
      <c r="J36" s="80" t="str">
        <f t="shared" si="2"/>
        <v/>
      </c>
      <c r="K36" s="79" t="str">
        <f t="shared" si="3"/>
        <v/>
      </c>
    </row>
    <row r="37" spans="1:11" x14ac:dyDescent="0.2">
      <c r="A37" s="71" t="str">
        <f t="array" ref="A37">IFERROR(INDEX(apc[Discounts, memberships &amp; pre-payment agreements], MATCH(0,IF(ISBLANK(apc[Discounts, memberships &amp; pre-payment agreements]),1,COUNTIF($A$2:A36, apc[Discounts, memberships &amp; pre-payment agreements])), 0)),"")</f>
        <v/>
      </c>
      <c r="B37" s="72"/>
      <c r="C37" s="73"/>
      <c r="D37" s="74"/>
      <c r="E37" s="79" t="str">
        <f>IF($A37="","", COUNTIF(apc[Discounts, memberships &amp; pre-payment agreements], A37))</f>
        <v/>
      </c>
      <c r="F37" s="79" t="str">
        <f>IF($A37="","", SUMIF(apc[Discounts, memberships &amp; pre-payment agreements], $A37, apc[APC paid (£) including VAT if charged]))</f>
        <v/>
      </c>
      <c r="G37" s="79" t="str">
        <f>IF($A37="","", SUMIF(apc[Discounts, memberships &amp; pre-payment agreements], $A37, apc[Amount of APC charged to COAF grant (including VAT if charged) in £] ))</f>
        <v/>
      </c>
      <c r="H37" s="79" t="str">
        <f>IF($A37="","", SUMIF(apc[Discounts, memberships &amp; pre-payment agreements], $A37, apc[Amount of APC charged to RCUK OA fund (including VAT if charged) in £]))</f>
        <v/>
      </c>
      <c r="I37" s="80" t="str">
        <f t="shared" si="1"/>
        <v/>
      </c>
      <c r="J37" s="80" t="str">
        <f t="shared" si="2"/>
        <v/>
      </c>
      <c r="K37" s="79" t="str">
        <f t="shared" si="3"/>
        <v/>
      </c>
    </row>
    <row r="38" spans="1:11" x14ac:dyDescent="0.2">
      <c r="A38" s="71" t="str">
        <f t="array" ref="A38">IFERROR(INDEX(apc[Discounts, memberships &amp; pre-payment agreements], MATCH(0,IF(ISBLANK(apc[Discounts, memberships &amp; pre-payment agreements]),1,COUNTIF($A$2:A37, apc[Discounts, memberships &amp; pre-payment agreements])), 0)),"")</f>
        <v/>
      </c>
      <c r="B38" s="72"/>
      <c r="C38" s="73"/>
      <c r="D38" s="74"/>
      <c r="E38" s="79" t="str">
        <f>IF($A38="","", COUNTIF(apc[Discounts, memberships &amp; pre-payment agreements], A38))</f>
        <v/>
      </c>
      <c r="F38" s="79" t="str">
        <f>IF($A38="","", SUMIF(apc[Discounts, memberships &amp; pre-payment agreements], $A38, apc[APC paid (£) including VAT if charged]))</f>
        <v/>
      </c>
      <c r="G38" s="79" t="str">
        <f>IF($A38="","", SUMIF(apc[Discounts, memberships &amp; pre-payment agreements], $A38, apc[Amount of APC charged to COAF grant (including VAT if charged) in £] ))</f>
        <v/>
      </c>
      <c r="H38" s="79" t="str">
        <f>IF($A38="","", SUMIF(apc[Discounts, memberships &amp; pre-payment agreements], $A38, apc[Amount of APC charged to RCUK OA fund (including VAT if charged) in £]))</f>
        <v/>
      </c>
      <c r="I38" s="80" t="str">
        <f t="shared" si="1"/>
        <v/>
      </c>
      <c r="J38" s="80" t="str">
        <f t="shared" si="2"/>
        <v/>
      </c>
      <c r="K38" s="79" t="str">
        <f t="shared" si="3"/>
        <v/>
      </c>
    </row>
    <row r="39" spans="1:11" x14ac:dyDescent="0.2">
      <c r="A39" s="71" t="str">
        <f t="array" ref="A39">IFERROR(INDEX(apc[Discounts, memberships &amp; pre-payment agreements], MATCH(0,IF(ISBLANK(apc[Discounts, memberships &amp; pre-payment agreements]),1,COUNTIF($A$2:A38, apc[Discounts, memberships &amp; pre-payment agreements])), 0)),"")</f>
        <v/>
      </c>
      <c r="B39" s="72"/>
      <c r="C39" s="73"/>
      <c r="D39" s="74"/>
      <c r="E39" s="79" t="str">
        <f>IF($A39="","", COUNTIF(apc[Discounts, memberships &amp; pre-payment agreements], A39))</f>
        <v/>
      </c>
      <c r="F39" s="79" t="str">
        <f>IF($A39="","", SUMIF(apc[Discounts, memberships &amp; pre-payment agreements], $A39, apc[APC paid (£) including VAT if charged]))</f>
        <v/>
      </c>
      <c r="G39" s="79" t="str">
        <f>IF($A39="","", SUMIF(apc[Discounts, memberships &amp; pre-payment agreements], $A39, apc[Amount of APC charged to COAF grant (including VAT if charged) in £] ))</f>
        <v/>
      </c>
      <c r="H39" s="79" t="str">
        <f>IF($A39="","", SUMIF(apc[Discounts, memberships &amp; pre-payment agreements], $A39, apc[Amount of APC charged to RCUK OA fund (including VAT if charged) in £]))</f>
        <v/>
      </c>
      <c r="I39" s="80" t="str">
        <f t="shared" si="1"/>
        <v/>
      </c>
      <c r="J39" s="80" t="str">
        <f t="shared" si="2"/>
        <v/>
      </c>
      <c r="K39" s="79" t="str">
        <f t="shared" si="3"/>
        <v/>
      </c>
    </row>
    <row r="40" spans="1:11" x14ac:dyDescent="0.2">
      <c r="A40" s="71" t="str">
        <f t="array" ref="A40">IFERROR(INDEX(apc[Discounts, memberships &amp; pre-payment agreements], MATCH(0,IF(ISBLANK(apc[Discounts, memberships &amp; pre-payment agreements]),1,COUNTIF($A$2:A39, apc[Discounts, memberships &amp; pre-payment agreements])), 0)),"")</f>
        <v/>
      </c>
      <c r="B40" s="72"/>
      <c r="C40" s="73"/>
      <c r="D40" s="74"/>
      <c r="E40" s="79" t="str">
        <f>IF($A40="","", COUNTIF(apc[Discounts, memberships &amp; pre-payment agreements], A40))</f>
        <v/>
      </c>
      <c r="F40" s="79" t="str">
        <f>IF($A40="","", SUMIF(apc[Discounts, memberships &amp; pre-payment agreements], $A40, apc[APC paid (£) including VAT if charged]))</f>
        <v/>
      </c>
      <c r="G40" s="79" t="str">
        <f>IF($A40="","", SUMIF(apc[Discounts, memberships &amp; pre-payment agreements], $A40, apc[Amount of APC charged to COAF grant (including VAT if charged) in £] ))</f>
        <v/>
      </c>
      <c r="H40" s="79" t="str">
        <f>IF($A40="","", SUMIF(apc[Discounts, memberships &amp; pre-payment agreements], $A40, apc[Amount of APC charged to RCUK OA fund (including VAT if charged) in £]))</f>
        <v/>
      </c>
      <c r="I40" s="80" t="str">
        <f t="shared" si="1"/>
        <v/>
      </c>
      <c r="J40" s="80" t="str">
        <f t="shared" si="2"/>
        <v/>
      </c>
      <c r="K40" s="79" t="str">
        <f t="shared" si="3"/>
        <v/>
      </c>
    </row>
    <row r="41" spans="1:11" x14ac:dyDescent="0.2">
      <c r="A41" s="71" t="str">
        <f t="array" ref="A41">IFERROR(INDEX(apc[Discounts, memberships &amp; pre-payment agreements], MATCH(0,IF(ISBLANK(apc[Discounts, memberships &amp; pre-payment agreements]),1,COUNTIF($A$2:A40, apc[Discounts, memberships &amp; pre-payment agreements])), 0)),"")</f>
        <v/>
      </c>
      <c r="B41" s="72"/>
      <c r="C41" s="73"/>
      <c r="D41" s="74"/>
      <c r="E41" s="79" t="str">
        <f>IF($A41="","", COUNTIF(apc[Discounts, memberships &amp; pre-payment agreements], A41))</f>
        <v/>
      </c>
      <c r="F41" s="79" t="str">
        <f>IF($A41="","", SUMIF(apc[Discounts, memberships &amp; pre-payment agreements], $A41, apc[APC paid (£) including VAT if charged]))</f>
        <v/>
      </c>
      <c r="G41" s="79" t="str">
        <f>IF($A41="","", SUMIF(apc[Discounts, memberships &amp; pre-payment agreements], $A41, apc[Amount of APC charged to COAF grant (including VAT if charged) in £] ))</f>
        <v/>
      </c>
      <c r="H41" s="79" t="str">
        <f>IF($A41="","", SUMIF(apc[Discounts, memberships &amp; pre-payment agreements], $A41, apc[Amount of APC charged to RCUK OA fund (including VAT if charged) in £]))</f>
        <v/>
      </c>
      <c r="I41" s="80" t="str">
        <f t="shared" si="1"/>
        <v/>
      </c>
      <c r="J41" s="80" t="str">
        <f t="shared" si="2"/>
        <v/>
      </c>
      <c r="K41" s="79" t="str">
        <f t="shared" si="3"/>
        <v/>
      </c>
    </row>
    <row r="42" spans="1:11" x14ac:dyDescent="0.2">
      <c r="A42" s="71" t="str">
        <f t="array" ref="A42">IFERROR(INDEX(apc[Discounts, memberships &amp; pre-payment agreements], MATCH(0,IF(ISBLANK(apc[Discounts, memberships &amp; pre-payment agreements]),1,COUNTIF($A$2:A41, apc[Discounts, memberships &amp; pre-payment agreements])), 0)),"")</f>
        <v/>
      </c>
      <c r="B42" s="72"/>
      <c r="C42" s="73"/>
      <c r="D42" s="74"/>
      <c r="E42" s="79" t="str">
        <f>IF($A42="","", COUNTIF(apc[Discounts, memberships &amp; pre-payment agreements], A42))</f>
        <v/>
      </c>
      <c r="F42" s="79" t="str">
        <f>IF($A42="","", SUMIF(apc[Discounts, memberships &amp; pre-payment agreements], $A42, apc[APC paid (£) including VAT if charged]))</f>
        <v/>
      </c>
      <c r="G42" s="79" t="str">
        <f>IF($A42="","", SUMIF(apc[Discounts, memberships &amp; pre-payment agreements], $A42, apc[Amount of APC charged to COAF grant (including VAT if charged) in £] ))</f>
        <v/>
      </c>
      <c r="H42" s="79" t="str">
        <f>IF($A42="","", SUMIF(apc[Discounts, memberships &amp; pre-payment agreements], $A42, apc[Amount of APC charged to RCUK OA fund (including VAT if charged) in £]))</f>
        <v/>
      </c>
      <c r="I42" s="80" t="str">
        <f t="shared" si="1"/>
        <v/>
      </c>
      <c r="J42" s="80" t="str">
        <f t="shared" si="2"/>
        <v/>
      </c>
      <c r="K42" s="79" t="str">
        <f t="shared" si="3"/>
        <v/>
      </c>
    </row>
    <row r="43" spans="1:11" x14ac:dyDescent="0.2">
      <c r="A43" s="71" t="str">
        <f t="array" ref="A43">IFERROR(INDEX(apc[Discounts, memberships &amp; pre-payment agreements], MATCH(0,IF(ISBLANK(apc[Discounts, memberships &amp; pre-payment agreements]),1,COUNTIF($A$2:A42, apc[Discounts, memberships &amp; pre-payment agreements])), 0)),"")</f>
        <v/>
      </c>
      <c r="B43" s="72"/>
      <c r="C43" s="73"/>
      <c r="D43" s="74"/>
      <c r="E43" s="79" t="str">
        <f>IF($A43="","", COUNTIF(apc[Discounts, memberships &amp; pre-payment agreements], A43))</f>
        <v/>
      </c>
      <c r="F43" s="79" t="str">
        <f>IF($A43="","", SUMIF(apc[Discounts, memberships &amp; pre-payment agreements], $A43, apc[APC paid (£) including VAT if charged]))</f>
        <v/>
      </c>
      <c r="G43" s="79" t="str">
        <f>IF($A43="","", SUMIF(apc[Discounts, memberships &amp; pre-payment agreements], $A43, apc[Amount of APC charged to COAF grant (including VAT if charged) in £] ))</f>
        <v/>
      </c>
      <c r="H43" s="79" t="str">
        <f>IF($A43="","", SUMIF(apc[Discounts, memberships &amp; pre-payment agreements], $A43, apc[Amount of APC charged to RCUK OA fund (including VAT if charged) in £]))</f>
        <v/>
      </c>
      <c r="I43" s="80" t="str">
        <f t="shared" si="1"/>
        <v/>
      </c>
      <c r="J43" s="80" t="str">
        <f t="shared" si="2"/>
        <v/>
      </c>
      <c r="K43" s="79" t="str">
        <f t="shared" si="3"/>
        <v/>
      </c>
    </row>
    <row r="44" spans="1:11" x14ac:dyDescent="0.2">
      <c r="A44" s="71" t="str">
        <f t="array" ref="A44">IFERROR(INDEX(apc[Discounts, memberships &amp; pre-payment agreements], MATCH(0,IF(ISBLANK(apc[Discounts, memberships &amp; pre-payment agreements]),1,COUNTIF($A$2:A43, apc[Discounts, memberships &amp; pre-payment agreements])), 0)),"")</f>
        <v/>
      </c>
      <c r="B44" s="72"/>
      <c r="C44" s="73"/>
      <c r="D44" s="74"/>
      <c r="E44" s="79" t="str">
        <f>IF($A44="","", COUNTIF(apc[Discounts, memberships &amp; pre-payment agreements], A44))</f>
        <v/>
      </c>
      <c r="F44" s="79" t="str">
        <f>IF($A44="","", SUMIF(apc[Discounts, memberships &amp; pre-payment agreements], $A44, apc[APC paid (£) including VAT if charged]))</f>
        <v/>
      </c>
      <c r="G44" s="79" t="str">
        <f>IF($A44="","", SUMIF(apc[Discounts, memberships &amp; pre-payment agreements], $A44, apc[Amount of APC charged to COAF grant (including VAT if charged) in £] ))</f>
        <v/>
      </c>
      <c r="H44" s="79" t="str">
        <f>IF($A44="","", SUMIF(apc[Discounts, memberships &amp; pre-payment agreements], $A44, apc[Amount of APC charged to RCUK OA fund (including VAT if charged) in £]))</f>
        <v/>
      </c>
      <c r="I44" s="80" t="str">
        <f t="shared" si="1"/>
        <v/>
      </c>
      <c r="J44" s="80" t="str">
        <f t="shared" si="2"/>
        <v/>
      </c>
      <c r="K44" s="79" t="str">
        <f t="shared" si="3"/>
        <v/>
      </c>
    </row>
    <row r="45" spans="1:11" x14ac:dyDescent="0.2">
      <c r="A45" s="71" t="str">
        <f t="array" ref="A45">IFERROR(INDEX(apc[Discounts, memberships &amp; pre-payment agreements], MATCH(0,IF(ISBLANK(apc[Discounts, memberships &amp; pre-payment agreements]),1,COUNTIF($A$2:A44, apc[Discounts, memberships &amp; pre-payment agreements])), 0)),"")</f>
        <v/>
      </c>
      <c r="B45" s="72"/>
      <c r="C45" s="73"/>
      <c r="D45" s="74"/>
      <c r="E45" s="79" t="str">
        <f>IF($A45="","", COUNTIF(apc[Discounts, memberships &amp; pre-payment agreements], A45))</f>
        <v/>
      </c>
      <c r="F45" s="79" t="str">
        <f>IF($A45="","", SUMIF(apc[Discounts, memberships &amp; pre-payment agreements], $A45, apc[APC paid (£) including VAT if charged]))</f>
        <v/>
      </c>
      <c r="G45" s="79" t="str">
        <f>IF($A45="","", SUMIF(apc[Discounts, memberships &amp; pre-payment agreements], $A45, apc[Amount of APC charged to COAF grant (including VAT if charged) in £] ))</f>
        <v/>
      </c>
      <c r="H45" s="79" t="str">
        <f>IF($A45="","", SUMIF(apc[Discounts, memberships &amp; pre-payment agreements], $A45, apc[Amount of APC charged to RCUK OA fund (including VAT if charged) in £]))</f>
        <v/>
      </c>
      <c r="I45" s="80" t="str">
        <f t="shared" si="1"/>
        <v/>
      </c>
      <c r="J45" s="80" t="str">
        <f t="shared" si="2"/>
        <v/>
      </c>
      <c r="K45" s="79" t="str">
        <f t="shared" si="3"/>
        <v/>
      </c>
    </row>
    <row r="46" spans="1:11" x14ac:dyDescent="0.2">
      <c r="A46" s="71" t="str">
        <f t="array" ref="A46">IFERROR(INDEX(apc[Discounts, memberships &amp; pre-payment agreements], MATCH(0,IF(ISBLANK(apc[Discounts, memberships &amp; pre-payment agreements]),1,COUNTIF($A$2:A45, apc[Discounts, memberships &amp; pre-payment agreements])), 0)),"")</f>
        <v/>
      </c>
      <c r="B46" s="72"/>
      <c r="C46" s="73"/>
      <c r="D46" s="74"/>
      <c r="E46" s="79" t="str">
        <f>IF($A46="","", COUNTIF(apc[Discounts, memberships &amp; pre-payment agreements], A46))</f>
        <v/>
      </c>
      <c r="F46" s="79" t="str">
        <f>IF($A46="","", SUMIF(apc[Discounts, memberships &amp; pre-payment agreements], $A46, apc[APC paid (£) including VAT if charged]))</f>
        <v/>
      </c>
      <c r="G46" s="79" t="str">
        <f>IF($A46="","", SUMIF(apc[Discounts, memberships &amp; pre-payment agreements], $A46, apc[Amount of APC charged to COAF grant (including VAT if charged) in £] ))</f>
        <v/>
      </c>
      <c r="H46" s="79" t="str">
        <f>IF($A46="","", SUMIF(apc[Discounts, memberships &amp; pre-payment agreements], $A46, apc[Amount of APC charged to RCUK OA fund (including VAT if charged) in £]))</f>
        <v/>
      </c>
      <c r="I46" s="80" t="str">
        <f t="shared" si="1"/>
        <v/>
      </c>
      <c r="J46" s="80" t="str">
        <f t="shared" si="2"/>
        <v/>
      </c>
      <c r="K46" s="79" t="str">
        <f t="shared" si="3"/>
        <v/>
      </c>
    </row>
    <row r="47" spans="1:11" x14ac:dyDescent="0.2">
      <c r="A47" s="71" t="str">
        <f t="array" ref="A47">IFERROR(INDEX(apc[Discounts, memberships &amp; pre-payment agreements], MATCH(0,IF(ISBLANK(apc[Discounts, memberships &amp; pre-payment agreements]),1,COUNTIF($A$2:A46, apc[Discounts, memberships &amp; pre-payment agreements])), 0)),"")</f>
        <v/>
      </c>
      <c r="B47" s="72"/>
      <c r="C47" s="73"/>
      <c r="D47" s="74"/>
      <c r="E47" s="79" t="str">
        <f>IF($A47="","", COUNTIF(apc[Discounts, memberships &amp; pre-payment agreements], A47))</f>
        <v/>
      </c>
      <c r="F47" s="79" t="str">
        <f>IF($A47="","", SUMIF(apc[Discounts, memberships &amp; pre-payment agreements], $A47, apc[APC paid (£) including VAT if charged]))</f>
        <v/>
      </c>
      <c r="G47" s="79" t="str">
        <f>IF($A47="","", SUMIF(apc[Discounts, memberships &amp; pre-payment agreements], $A47, apc[Amount of APC charged to COAF grant (including VAT if charged) in £] ))</f>
        <v/>
      </c>
      <c r="H47" s="79" t="str">
        <f>IF($A47="","", SUMIF(apc[Discounts, memberships &amp; pre-payment agreements], $A47, apc[Amount of APC charged to RCUK OA fund (including VAT if charged) in £]))</f>
        <v/>
      </c>
      <c r="I47" s="80" t="str">
        <f t="shared" si="1"/>
        <v/>
      </c>
      <c r="J47" s="80" t="str">
        <f t="shared" si="2"/>
        <v/>
      </c>
      <c r="K47" s="79" t="str">
        <f t="shared" si="3"/>
        <v/>
      </c>
    </row>
    <row r="48" spans="1:11" x14ac:dyDescent="0.2">
      <c r="A48" s="71" t="str">
        <f t="array" ref="A48">IFERROR(INDEX(apc[Discounts, memberships &amp; pre-payment agreements], MATCH(0,IF(ISBLANK(apc[Discounts, memberships &amp; pre-payment agreements]),1,COUNTIF($A$2:A47, apc[Discounts, memberships &amp; pre-payment agreements])), 0)),"")</f>
        <v/>
      </c>
      <c r="B48" s="72"/>
      <c r="C48" s="73"/>
      <c r="D48" s="74"/>
      <c r="E48" s="79" t="str">
        <f>IF($A48="","", COUNTIF(apc[Discounts, memberships &amp; pre-payment agreements], A48))</f>
        <v/>
      </c>
      <c r="F48" s="79" t="str">
        <f>IF($A48="","", SUMIF(apc[Discounts, memberships &amp; pre-payment agreements], $A48, apc[APC paid (£) including VAT if charged]))</f>
        <v/>
      </c>
      <c r="G48" s="79" t="str">
        <f>IF($A48="","", SUMIF(apc[Discounts, memberships &amp; pre-payment agreements], $A48, apc[Amount of APC charged to COAF grant (including VAT if charged) in £] ))</f>
        <v/>
      </c>
      <c r="H48" s="79" t="str">
        <f>IF($A48="","", SUMIF(apc[Discounts, memberships &amp; pre-payment agreements], $A48, apc[Amount of APC charged to RCUK OA fund (including VAT if charged) in £]))</f>
        <v/>
      </c>
      <c r="I48" s="80" t="str">
        <f t="shared" si="1"/>
        <v/>
      </c>
      <c r="J48" s="80" t="str">
        <f t="shared" si="2"/>
        <v/>
      </c>
      <c r="K48" s="79" t="str">
        <f t="shared" si="3"/>
        <v/>
      </c>
    </row>
    <row r="49" spans="1:11" x14ac:dyDescent="0.2">
      <c r="A49" s="71" t="str">
        <f t="array" ref="A49">IFERROR(INDEX(apc[Discounts, memberships &amp; pre-payment agreements], MATCH(0,IF(ISBLANK(apc[Discounts, memberships &amp; pre-payment agreements]),1,COUNTIF($A$2:A48, apc[Discounts, memberships &amp; pre-payment agreements])), 0)),"")</f>
        <v/>
      </c>
      <c r="B49" s="72"/>
      <c r="C49" s="73"/>
      <c r="D49" s="74"/>
      <c r="E49" s="79" t="str">
        <f>IF($A49="","", COUNTIF(apc[Discounts, memberships &amp; pre-payment agreements], A49))</f>
        <v/>
      </c>
      <c r="F49" s="79" t="str">
        <f>IF($A49="","", SUMIF(apc[Discounts, memberships &amp; pre-payment agreements], $A49, apc[APC paid (£) including VAT if charged]))</f>
        <v/>
      </c>
      <c r="G49" s="79" t="str">
        <f>IF($A49="","", SUMIF(apc[Discounts, memberships &amp; pre-payment agreements], $A49, apc[Amount of APC charged to COAF grant (including VAT if charged) in £] ))</f>
        <v/>
      </c>
      <c r="H49" s="79" t="str">
        <f>IF($A49="","", SUMIF(apc[Discounts, memberships &amp; pre-payment agreements], $A49, apc[Amount of APC charged to RCUK OA fund (including VAT if charged) in £]))</f>
        <v/>
      </c>
      <c r="I49" s="80" t="str">
        <f t="shared" si="1"/>
        <v/>
      </c>
      <c r="J49" s="80" t="str">
        <f t="shared" si="2"/>
        <v/>
      </c>
      <c r="K49" s="79" t="str">
        <f t="shared" si="3"/>
        <v/>
      </c>
    </row>
    <row r="50" spans="1:11" ht="13.5" thickBot="1" x14ac:dyDescent="0.25">
      <c r="A50" s="71" t="str">
        <f t="array" ref="A50">IFERROR(INDEX(apc[Discounts, memberships &amp; pre-payment agreements], MATCH(0,IF(ISBLANK(apc[Discounts, memberships &amp; pre-payment agreements]),1,COUNTIF($A$2:A49, apc[Discounts, memberships &amp; pre-payment agreements])), 0)),"")</f>
        <v/>
      </c>
      <c r="B50" s="105"/>
      <c r="C50" s="106"/>
      <c r="D50" s="107"/>
      <c r="E50" s="79" t="str">
        <f>IF($A50="","", COUNTIF(apc[Discounts, memberships &amp; pre-payment agreements], A50))</f>
        <v/>
      </c>
      <c r="F50" s="79" t="str">
        <f>IF($A50="","", SUMIF(apc[Discounts, memberships &amp; pre-payment agreements], $A50, apc[APC paid (£) including VAT if charged]))</f>
        <v/>
      </c>
      <c r="G50" s="79" t="str">
        <f>IF($A50="","", SUMIF(apc[Discounts, memberships &amp; pre-payment agreements], $A50, apc[Amount of APC charged to COAF grant (including VAT if charged) in £] ))</f>
        <v/>
      </c>
      <c r="H50" s="79" t="str">
        <f>IF($A50="","", SUMIF(apc[Discounts, memberships &amp; pre-payment agreements], $A50, apc[Amount of APC charged to RCUK OA fund (including VAT if charged) in £]))</f>
        <v/>
      </c>
      <c r="I50" s="80" t="str">
        <f t="shared" si="1"/>
        <v/>
      </c>
      <c r="J50" s="80" t="str">
        <f t="shared" si="2"/>
        <v/>
      </c>
      <c r="K50" s="79" t="str">
        <f t="shared" si="3"/>
        <v/>
      </c>
    </row>
    <row r="51" spans="1:11" x14ac:dyDescent="0.2">
      <c r="A51" s="71"/>
    </row>
    <row r="52" spans="1:11" x14ac:dyDescent="0.2">
      <c r="A52" s="71"/>
    </row>
    <row r="53" spans="1:11" x14ac:dyDescent="0.2">
      <c r="A53" s="71"/>
    </row>
    <row r="54" spans="1:11" x14ac:dyDescent="0.2">
      <c r="A54" s="71"/>
    </row>
    <row r="55" spans="1:11" x14ac:dyDescent="0.2">
      <c r="A55" s="71"/>
    </row>
    <row r="56" spans="1:11" x14ac:dyDescent="0.2">
      <c r="A56" s="71"/>
    </row>
    <row r="57" spans="1:11" x14ac:dyDescent="0.2">
      <c r="A57" s="71"/>
    </row>
    <row r="58" spans="1:11" x14ac:dyDescent="0.2">
      <c r="A58" s="71"/>
    </row>
    <row r="59" spans="1:11" x14ac:dyDescent="0.2">
      <c r="A59" s="71"/>
    </row>
    <row r="60" spans="1:11" x14ac:dyDescent="0.2">
      <c r="A60" s="71"/>
    </row>
    <row r="61" spans="1:11" x14ac:dyDescent="0.2">
      <c r="A61" s="71"/>
    </row>
    <row r="62" spans="1:11" x14ac:dyDescent="0.2">
      <c r="A62" s="71"/>
    </row>
    <row r="63" spans="1:11" x14ac:dyDescent="0.2">
      <c r="A63" s="71"/>
    </row>
    <row r="64" spans="1:11" x14ac:dyDescent="0.2">
      <c r="A64" s="71"/>
    </row>
    <row r="65" spans="1:1" x14ac:dyDescent="0.2">
      <c r="A65" s="71"/>
    </row>
    <row r="66" spans="1:1" x14ac:dyDescent="0.2">
      <c r="A66" s="71"/>
    </row>
    <row r="67" spans="1:1" x14ac:dyDescent="0.2">
      <c r="A67" s="71"/>
    </row>
    <row r="68" spans="1:1" x14ac:dyDescent="0.2">
      <c r="A68" s="71"/>
    </row>
    <row r="69" spans="1:1" x14ac:dyDescent="0.2">
      <c r="A69" s="71"/>
    </row>
    <row r="70" spans="1:1" x14ac:dyDescent="0.2">
      <c r="A70" s="71"/>
    </row>
    <row r="71" spans="1:1" x14ac:dyDescent="0.2">
      <c r="A71" s="71"/>
    </row>
    <row r="72" spans="1:1" x14ac:dyDescent="0.2">
      <c r="A72" s="71"/>
    </row>
    <row r="73" spans="1:1" x14ac:dyDescent="0.2">
      <c r="A73" s="71"/>
    </row>
    <row r="74" spans="1:1" x14ac:dyDescent="0.2">
      <c r="A74" s="71"/>
    </row>
    <row r="75" spans="1:1" x14ac:dyDescent="0.2">
      <c r="A75" s="71"/>
    </row>
    <row r="76" spans="1:1" x14ac:dyDescent="0.2">
      <c r="A76" s="71"/>
    </row>
    <row r="77" spans="1:1" x14ac:dyDescent="0.2">
      <c r="A77" s="71"/>
    </row>
    <row r="78" spans="1:1" x14ac:dyDescent="0.2">
      <c r="A78" s="71"/>
    </row>
    <row r="79" spans="1:1" x14ac:dyDescent="0.2">
      <c r="A79" s="71"/>
    </row>
    <row r="80" spans="1:1" x14ac:dyDescent="0.2">
      <c r="A80" s="71"/>
    </row>
    <row r="81" spans="1:1" x14ac:dyDescent="0.2">
      <c r="A81" s="71"/>
    </row>
    <row r="82" spans="1:1" x14ac:dyDescent="0.2">
      <c r="A82" s="71"/>
    </row>
    <row r="83" spans="1:1" x14ac:dyDescent="0.2">
      <c r="A83" s="71"/>
    </row>
    <row r="84" spans="1:1" x14ac:dyDescent="0.2">
      <c r="A84" s="71"/>
    </row>
    <row r="85" spans="1:1" x14ac:dyDescent="0.2">
      <c r="A85" s="71"/>
    </row>
    <row r="86" spans="1:1" x14ac:dyDescent="0.2">
      <c r="A86" s="71"/>
    </row>
    <row r="87" spans="1:1" x14ac:dyDescent="0.2">
      <c r="A87" s="71"/>
    </row>
    <row r="88" spans="1:1" x14ac:dyDescent="0.2">
      <c r="A88" s="71"/>
    </row>
    <row r="89" spans="1:1" x14ac:dyDescent="0.2">
      <c r="A89" s="71"/>
    </row>
    <row r="90" spans="1:1" x14ac:dyDescent="0.2">
      <c r="A90" s="71"/>
    </row>
    <row r="91" spans="1:1" x14ac:dyDescent="0.2">
      <c r="A91" s="71"/>
    </row>
    <row r="92" spans="1:1" x14ac:dyDescent="0.2">
      <c r="A92" s="71"/>
    </row>
    <row r="93" spans="1:1" x14ac:dyDescent="0.2">
      <c r="A93" s="71"/>
    </row>
    <row r="94" spans="1:1" x14ac:dyDescent="0.2">
      <c r="A94" s="71"/>
    </row>
    <row r="95" spans="1:1" x14ac:dyDescent="0.2">
      <c r="A95" s="71"/>
    </row>
    <row r="96" spans="1:1" x14ac:dyDescent="0.2">
      <c r="A96" s="71"/>
    </row>
    <row r="97" spans="1:1" x14ac:dyDescent="0.2">
      <c r="A97" s="71"/>
    </row>
    <row r="98" spans="1:1" x14ac:dyDescent="0.2">
      <c r="A98" s="71"/>
    </row>
    <row r="99" spans="1:1" x14ac:dyDescent="0.2">
      <c r="A99" s="71"/>
    </row>
    <row r="100" spans="1:1" x14ac:dyDescent="0.2">
      <c r="A100" s="71"/>
    </row>
    <row r="101" spans="1:1" x14ac:dyDescent="0.2">
      <c r="A101" s="71"/>
    </row>
    <row r="102" spans="1:1" x14ac:dyDescent="0.2">
      <c r="A102" s="71"/>
    </row>
    <row r="103" spans="1:1" x14ac:dyDescent="0.2">
      <c r="A103" s="71"/>
    </row>
    <row r="104" spans="1:1" x14ac:dyDescent="0.2">
      <c r="A104" s="71"/>
    </row>
    <row r="105" spans="1:1" x14ac:dyDescent="0.2">
      <c r="A105" s="71"/>
    </row>
    <row r="106" spans="1:1" x14ac:dyDescent="0.2">
      <c r="A106" s="71"/>
    </row>
    <row r="107" spans="1:1" x14ac:dyDescent="0.2">
      <c r="A107" s="71"/>
    </row>
    <row r="108" spans="1:1" x14ac:dyDescent="0.2">
      <c r="A108" s="71"/>
    </row>
    <row r="109" spans="1:1" x14ac:dyDescent="0.2">
      <c r="A109" s="71"/>
    </row>
    <row r="110" spans="1:1" x14ac:dyDescent="0.2">
      <c r="A110" s="71"/>
    </row>
    <row r="111" spans="1:1" x14ac:dyDescent="0.2">
      <c r="A111" s="71"/>
    </row>
    <row r="112" spans="1:1" x14ac:dyDescent="0.2">
      <c r="A112" s="71"/>
    </row>
    <row r="113" spans="1:1" x14ac:dyDescent="0.2">
      <c r="A113" s="71"/>
    </row>
    <row r="114" spans="1:1" x14ac:dyDescent="0.2">
      <c r="A114" s="71"/>
    </row>
    <row r="115" spans="1:1" x14ac:dyDescent="0.2">
      <c r="A115" s="71"/>
    </row>
    <row r="116" spans="1:1" x14ac:dyDescent="0.2">
      <c r="A116" s="71"/>
    </row>
    <row r="117" spans="1:1" x14ac:dyDescent="0.2">
      <c r="A117" s="71"/>
    </row>
    <row r="118" spans="1:1" x14ac:dyDescent="0.2">
      <c r="A118" s="71"/>
    </row>
    <row r="119" spans="1:1" x14ac:dyDescent="0.2">
      <c r="A119" s="71"/>
    </row>
    <row r="120" spans="1:1" x14ac:dyDescent="0.2">
      <c r="A120" s="71"/>
    </row>
    <row r="121" spans="1:1" x14ac:dyDescent="0.2">
      <c r="A121" s="71"/>
    </row>
    <row r="122" spans="1:1" x14ac:dyDescent="0.2">
      <c r="A122" s="71"/>
    </row>
    <row r="123" spans="1:1" x14ac:dyDescent="0.2">
      <c r="A123" s="71"/>
    </row>
    <row r="124" spans="1:1" x14ac:dyDescent="0.2">
      <c r="A124" s="71"/>
    </row>
    <row r="125" spans="1:1" x14ac:dyDescent="0.2">
      <c r="A125" s="71"/>
    </row>
    <row r="126" spans="1:1" x14ac:dyDescent="0.2">
      <c r="A126" s="71"/>
    </row>
    <row r="127" spans="1:1" x14ac:dyDescent="0.2">
      <c r="A127" s="71"/>
    </row>
    <row r="128" spans="1:1" x14ac:dyDescent="0.2">
      <c r="A128" s="71"/>
    </row>
    <row r="129" spans="1:1" x14ac:dyDescent="0.2">
      <c r="A129" s="71"/>
    </row>
    <row r="130" spans="1:1" x14ac:dyDescent="0.2">
      <c r="A130" s="71"/>
    </row>
    <row r="131" spans="1:1" x14ac:dyDescent="0.2">
      <c r="A131" s="71"/>
    </row>
    <row r="132" spans="1:1" x14ac:dyDescent="0.2">
      <c r="A132" s="71"/>
    </row>
    <row r="133" spans="1:1" x14ac:dyDescent="0.2">
      <c r="A133" s="71"/>
    </row>
    <row r="134" spans="1:1" x14ac:dyDescent="0.2">
      <c r="A134" s="71"/>
    </row>
    <row r="135" spans="1:1" x14ac:dyDescent="0.2">
      <c r="A135" s="71"/>
    </row>
    <row r="136" spans="1:1" x14ac:dyDescent="0.2">
      <c r="A136" s="71"/>
    </row>
    <row r="137" spans="1:1" x14ac:dyDescent="0.2">
      <c r="A137" s="71"/>
    </row>
    <row r="138" spans="1:1" x14ac:dyDescent="0.2">
      <c r="A138" s="71"/>
    </row>
    <row r="139" spans="1:1" x14ac:dyDescent="0.2">
      <c r="A139" s="71"/>
    </row>
    <row r="140" spans="1:1" x14ac:dyDescent="0.2">
      <c r="A140" s="71"/>
    </row>
    <row r="141" spans="1:1" x14ac:dyDescent="0.2">
      <c r="A141" s="71"/>
    </row>
    <row r="142" spans="1:1" x14ac:dyDescent="0.2">
      <c r="A142" s="71"/>
    </row>
    <row r="143" spans="1:1" x14ac:dyDescent="0.2">
      <c r="A143" s="71"/>
    </row>
    <row r="144" spans="1:1" x14ac:dyDescent="0.2">
      <c r="A144" s="71"/>
    </row>
    <row r="145" spans="1:1" x14ac:dyDescent="0.2">
      <c r="A145" s="71"/>
    </row>
    <row r="146" spans="1:1" x14ac:dyDescent="0.2">
      <c r="A146" s="71"/>
    </row>
    <row r="147" spans="1:1" x14ac:dyDescent="0.2">
      <c r="A147" s="71"/>
    </row>
    <row r="148" spans="1:1" x14ac:dyDescent="0.2">
      <c r="A148" s="71"/>
    </row>
    <row r="149" spans="1:1" x14ac:dyDescent="0.2">
      <c r="A149" s="71"/>
    </row>
    <row r="150" spans="1:1" x14ac:dyDescent="0.2">
      <c r="A150" s="71"/>
    </row>
    <row r="151" spans="1:1" x14ac:dyDescent="0.2">
      <c r="A151" s="71"/>
    </row>
    <row r="152" spans="1:1" x14ac:dyDescent="0.2">
      <c r="A152" s="71"/>
    </row>
    <row r="153" spans="1:1" x14ac:dyDescent="0.2">
      <c r="A153" s="71"/>
    </row>
    <row r="154" spans="1:1" x14ac:dyDescent="0.2">
      <c r="A154" s="71"/>
    </row>
    <row r="155" spans="1:1" x14ac:dyDescent="0.2">
      <c r="A155" s="71"/>
    </row>
    <row r="156" spans="1:1" x14ac:dyDescent="0.2">
      <c r="A156" s="71"/>
    </row>
    <row r="157" spans="1:1" x14ac:dyDescent="0.2">
      <c r="A157" s="71"/>
    </row>
    <row r="158" spans="1:1" x14ac:dyDescent="0.2">
      <c r="A158" s="71"/>
    </row>
    <row r="159" spans="1:1" x14ac:dyDescent="0.2">
      <c r="A159" s="71"/>
    </row>
    <row r="160" spans="1:1" x14ac:dyDescent="0.2">
      <c r="A160" s="71"/>
    </row>
    <row r="161" spans="1:1" x14ac:dyDescent="0.2">
      <c r="A161" s="71"/>
    </row>
    <row r="162" spans="1:1" x14ac:dyDescent="0.2">
      <c r="A162" s="71"/>
    </row>
    <row r="163" spans="1:1" x14ac:dyDescent="0.2">
      <c r="A163" s="71"/>
    </row>
    <row r="164" spans="1:1" x14ac:dyDescent="0.2">
      <c r="A164" s="71"/>
    </row>
    <row r="165" spans="1:1" x14ac:dyDescent="0.2">
      <c r="A165" s="71"/>
    </row>
    <row r="166" spans="1:1" x14ac:dyDescent="0.2">
      <c r="A166" s="71"/>
    </row>
    <row r="167" spans="1:1" x14ac:dyDescent="0.2">
      <c r="A167" s="71"/>
    </row>
    <row r="168" spans="1:1" x14ac:dyDescent="0.2">
      <c r="A168" s="71"/>
    </row>
    <row r="169" spans="1:1" x14ac:dyDescent="0.2">
      <c r="A169" s="71"/>
    </row>
    <row r="170" spans="1:1" x14ac:dyDescent="0.2">
      <c r="A170" s="71"/>
    </row>
    <row r="171" spans="1:1" x14ac:dyDescent="0.2">
      <c r="A171" s="71"/>
    </row>
    <row r="172" spans="1:1" x14ac:dyDescent="0.2">
      <c r="A172" s="71"/>
    </row>
    <row r="173" spans="1:1" x14ac:dyDescent="0.2">
      <c r="A173" s="71"/>
    </row>
    <row r="174" spans="1:1" x14ac:dyDescent="0.2">
      <c r="A174" s="71"/>
    </row>
  </sheetData>
  <sheetProtection formatCells="0" formatColumns="0" formatRows="0" insertColumns="0" insertRows="0" insertHyperlinks="0" deleteColumns="0" deleteRows="0" sort="0" autoFilter="0" pivotTables="0"/>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opLeftCell="A16" zoomScale="90" zoomScaleNormal="90" workbookViewId="0">
      <selection activeCell="J19" sqref="J19"/>
    </sheetView>
  </sheetViews>
  <sheetFormatPr defaultColWidth="9.140625" defaultRowHeight="15" x14ac:dyDescent="0.25"/>
  <cols>
    <col min="1" max="1" width="4.42578125" style="8" customWidth="1"/>
    <col min="2" max="2" width="57.140625" style="8" customWidth="1"/>
    <col min="3" max="6" width="18.85546875" style="8" customWidth="1"/>
    <col min="7" max="7" width="14.85546875" style="8" customWidth="1"/>
    <col min="8" max="8" width="19.140625" style="8" customWidth="1"/>
    <col min="9" max="9" width="40.7109375" style="8" customWidth="1"/>
    <col min="10" max="10" width="19.85546875" style="8" customWidth="1"/>
    <col min="11" max="16384" width="9.140625" style="8"/>
  </cols>
  <sheetData>
    <row r="1" spans="1:8" x14ac:dyDescent="0.25">
      <c r="A1" s="127"/>
      <c r="B1" s="128"/>
      <c r="C1" s="127"/>
      <c r="D1" s="127"/>
      <c r="E1" s="129"/>
      <c r="F1" s="130"/>
      <c r="G1" s="127"/>
      <c r="H1" s="127"/>
    </row>
    <row r="2" spans="1:8" x14ac:dyDescent="0.25">
      <c r="A2" s="127"/>
      <c r="B2" s="128"/>
      <c r="C2" s="127"/>
      <c r="D2" s="127"/>
      <c r="E2" s="129"/>
      <c r="F2" s="130"/>
      <c r="G2" s="127"/>
      <c r="H2" s="127"/>
    </row>
    <row r="3" spans="1:8" x14ac:dyDescent="0.25">
      <c r="A3" s="127"/>
      <c r="B3" s="128"/>
      <c r="C3" s="127"/>
      <c r="D3" s="127"/>
      <c r="E3" s="129"/>
      <c r="F3" s="130"/>
      <c r="G3" s="127"/>
      <c r="H3" s="127"/>
    </row>
    <row r="4" spans="1:8" x14ac:dyDescent="0.25">
      <c r="A4" s="127"/>
      <c r="B4" s="128"/>
      <c r="C4" s="127"/>
      <c r="D4" s="127"/>
      <c r="E4" s="129"/>
      <c r="F4" s="130"/>
      <c r="G4" s="127"/>
      <c r="H4" s="127"/>
    </row>
    <row r="5" spans="1:8" x14ac:dyDescent="0.25">
      <c r="A5" s="127"/>
      <c r="B5" s="128"/>
      <c r="C5" s="127"/>
      <c r="D5" s="127"/>
      <c r="E5" s="129"/>
      <c r="F5" s="130"/>
      <c r="G5" s="127"/>
      <c r="H5" s="127"/>
    </row>
    <row r="6" spans="1:8" x14ac:dyDescent="0.25">
      <c r="A6" s="127"/>
      <c r="B6" s="128"/>
      <c r="C6" s="127"/>
      <c r="D6" s="127"/>
      <c r="E6" s="129"/>
      <c r="F6" s="130"/>
      <c r="G6" s="127"/>
      <c r="H6" s="127"/>
    </row>
    <row r="7" spans="1:8" ht="14.25" customHeight="1" x14ac:dyDescent="0.25">
      <c r="A7" s="127"/>
      <c r="B7" s="128"/>
      <c r="C7" s="127"/>
      <c r="D7" s="127"/>
      <c r="E7" s="129"/>
      <c r="F7" s="130"/>
      <c r="G7" s="127"/>
      <c r="H7" s="127"/>
    </row>
    <row r="8" spans="1:8" ht="14.25" customHeight="1" x14ac:dyDescent="0.25">
      <c r="A8" s="127"/>
      <c r="B8" s="128"/>
      <c r="C8" s="127"/>
      <c r="D8" s="127"/>
      <c r="E8" s="129"/>
      <c r="F8" s="130"/>
      <c r="G8" s="127"/>
      <c r="H8" s="127"/>
    </row>
    <row r="9" spans="1:8" x14ac:dyDescent="0.25">
      <c r="A9" s="127"/>
      <c r="B9" s="128"/>
      <c r="C9" s="127"/>
      <c r="D9" s="127"/>
      <c r="E9" s="129"/>
      <c r="F9" s="130"/>
      <c r="G9" s="127"/>
      <c r="H9" s="127"/>
    </row>
    <row r="10" spans="1:8" ht="15.75" customHeight="1" x14ac:dyDescent="0.3">
      <c r="A10" s="224" t="s">
        <v>241</v>
      </c>
      <c r="B10" s="224"/>
      <c r="C10" s="224"/>
      <c r="D10" s="224"/>
      <c r="E10" s="224"/>
      <c r="F10" s="224"/>
      <c r="G10" s="224"/>
      <c r="H10" s="127"/>
    </row>
    <row r="11" spans="1:8" ht="15.75" x14ac:dyDescent="0.25">
      <c r="A11" s="131" t="s">
        <v>97</v>
      </c>
      <c r="B11" s="132" t="s">
        <v>61</v>
      </c>
      <c r="C11" s="133" t="s">
        <v>62</v>
      </c>
      <c r="D11" s="127"/>
      <c r="E11" s="127"/>
      <c r="F11" s="130"/>
      <c r="G11" s="127"/>
      <c r="H11" s="127"/>
    </row>
    <row r="12" spans="1:8" ht="15.75" x14ac:dyDescent="0.25">
      <c r="A12" s="131"/>
      <c r="B12" s="134" t="s">
        <v>63</v>
      </c>
      <c r="C12" s="10"/>
      <c r="D12" s="127"/>
      <c r="E12" s="127"/>
      <c r="F12" s="127"/>
      <c r="G12" s="127"/>
      <c r="H12" s="127"/>
    </row>
    <row r="13" spans="1:8" ht="15.75" x14ac:dyDescent="0.25">
      <c r="A13" s="131"/>
      <c r="B13" s="134" t="s">
        <v>64</v>
      </c>
      <c r="C13" s="10"/>
      <c r="D13" s="127"/>
      <c r="E13" s="127"/>
      <c r="F13" s="127"/>
      <c r="G13" s="127"/>
      <c r="H13" s="127"/>
    </row>
    <row r="14" spans="1:8" ht="15.75" x14ac:dyDescent="0.25">
      <c r="A14" s="131"/>
      <c r="B14" s="134" t="s">
        <v>65</v>
      </c>
      <c r="C14" s="10"/>
      <c r="D14" s="127"/>
      <c r="E14" s="127"/>
      <c r="F14" s="127"/>
      <c r="G14" s="127"/>
      <c r="H14" s="127"/>
    </row>
    <row r="15" spans="1:8" ht="15.75" x14ac:dyDescent="0.25">
      <c r="A15" s="131"/>
      <c r="B15" s="135" t="s">
        <v>66</v>
      </c>
      <c r="C15" s="11" t="e">
        <f>(C13+C14)/C12</f>
        <v>#DIV/0!</v>
      </c>
      <c r="D15" s="127"/>
      <c r="E15" s="127"/>
      <c r="F15" s="127"/>
      <c r="G15" s="127"/>
      <c r="H15" s="127"/>
    </row>
    <row r="16" spans="1:8" ht="6" customHeight="1" x14ac:dyDescent="0.25">
      <c r="A16" s="131"/>
      <c r="B16" s="129"/>
      <c r="C16" s="136"/>
      <c r="D16" s="127"/>
      <c r="E16" s="127"/>
      <c r="F16" s="127"/>
      <c r="G16" s="127"/>
      <c r="H16" s="127"/>
    </row>
    <row r="17" spans="1:11" ht="15.75" x14ac:dyDescent="0.25">
      <c r="A17" s="131" t="s">
        <v>98</v>
      </c>
      <c r="B17" s="132" t="s">
        <v>67</v>
      </c>
      <c r="C17" s="137" t="s">
        <v>68</v>
      </c>
      <c r="D17" s="127"/>
      <c r="E17" s="127"/>
      <c r="F17" s="127"/>
      <c r="G17" s="127"/>
      <c r="H17" s="127"/>
    </row>
    <row r="18" spans="1:11" ht="15.75" x14ac:dyDescent="0.25">
      <c r="A18" s="131"/>
      <c r="B18" s="138" t="s">
        <v>69</v>
      </c>
      <c r="C18" s="12">
        <v>0.77</v>
      </c>
      <c r="D18" s="127"/>
      <c r="E18" s="127"/>
      <c r="F18" s="127"/>
      <c r="G18" s="127"/>
      <c r="H18" s="127"/>
    </row>
    <row r="19" spans="1:11" ht="15.75" x14ac:dyDescent="0.25">
      <c r="A19" s="131"/>
      <c r="B19" s="138" t="s">
        <v>70</v>
      </c>
      <c r="C19" s="12">
        <v>0.23</v>
      </c>
      <c r="D19" s="127"/>
      <c r="E19" s="127"/>
      <c r="F19" s="127"/>
      <c r="G19" s="127"/>
      <c r="H19" s="127"/>
      <c r="I19" s="13"/>
      <c r="J19" s="14"/>
    </row>
    <row r="20" spans="1:11" ht="15.75" x14ac:dyDescent="0.25">
      <c r="A20" s="131"/>
      <c r="B20" s="139" t="s">
        <v>71</v>
      </c>
      <c r="C20" s="11">
        <v>0.84</v>
      </c>
      <c r="D20" s="127"/>
      <c r="E20" s="127"/>
      <c r="F20" s="127"/>
      <c r="G20" s="127"/>
      <c r="H20" s="127"/>
      <c r="J20" s="15"/>
      <c r="K20" s="16"/>
    </row>
    <row r="21" spans="1:11" ht="5.25" customHeight="1" x14ac:dyDescent="0.25">
      <c r="A21" s="131"/>
      <c r="B21" s="140"/>
      <c r="C21" s="136"/>
      <c r="D21" s="127"/>
      <c r="E21" s="127"/>
      <c r="F21" s="127"/>
      <c r="G21" s="127"/>
      <c r="H21" s="127"/>
      <c r="J21" s="15"/>
      <c r="K21" s="17"/>
    </row>
    <row r="22" spans="1:11" ht="15.75" x14ac:dyDescent="0.25">
      <c r="A22" s="131" t="s">
        <v>99</v>
      </c>
      <c r="B22" s="141" t="s">
        <v>91</v>
      </c>
      <c r="C22" s="142"/>
      <c r="D22" s="143"/>
      <c r="E22" s="143"/>
      <c r="F22" s="143"/>
      <c r="G22" s="144"/>
      <c r="H22" s="127"/>
      <c r="J22" s="15"/>
      <c r="K22" s="17"/>
    </row>
    <row r="23" spans="1:11" ht="26.25" x14ac:dyDescent="0.25">
      <c r="A23" s="131"/>
      <c r="B23" s="145" t="s">
        <v>245</v>
      </c>
      <c r="C23" s="225"/>
      <c r="D23" s="225"/>
      <c r="E23" s="225"/>
      <c r="F23" s="225"/>
      <c r="G23" s="226"/>
      <c r="H23" s="127"/>
      <c r="J23" s="15"/>
      <c r="K23" s="17"/>
    </row>
    <row r="24" spans="1:11" ht="5.25" customHeight="1" x14ac:dyDescent="0.25">
      <c r="A24" s="131"/>
      <c r="B24" s="127"/>
      <c r="C24" s="127"/>
      <c r="D24" s="127"/>
      <c r="E24" s="127"/>
      <c r="F24" s="127"/>
      <c r="G24" s="127"/>
      <c r="H24" s="127"/>
      <c r="J24" s="15"/>
      <c r="K24" s="17"/>
    </row>
    <row r="25" spans="1:11" ht="18.75" customHeight="1" x14ac:dyDescent="0.3">
      <c r="A25" s="227" t="s">
        <v>123</v>
      </c>
      <c r="B25" s="227"/>
      <c r="C25" s="227"/>
      <c r="D25" s="227"/>
      <c r="E25" s="227"/>
      <c r="F25" s="227"/>
      <c r="G25" s="227"/>
      <c r="H25" s="127"/>
      <c r="J25" s="15"/>
      <c r="K25" s="17"/>
    </row>
    <row r="26" spans="1:11" ht="9" customHeight="1" x14ac:dyDescent="0.25">
      <c r="A26" s="131"/>
      <c r="B26" s="140"/>
      <c r="C26" s="127"/>
      <c r="D26" s="127"/>
      <c r="E26" s="127"/>
      <c r="F26" s="127"/>
      <c r="G26" s="127"/>
      <c r="H26" s="127"/>
      <c r="J26" s="15"/>
      <c r="K26" s="17"/>
    </row>
    <row r="27" spans="1:11" ht="36.75" customHeight="1" x14ac:dyDescent="0.25">
      <c r="A27" s="131" t="s">
        <v>100</v>
      </c>
      <c r="B27" s="18" t="s">
        <v>72</v>
      </c>
      <c r="C27" s="19" t="s">
        <v>73</v>
      </c>
      <c r="D27" s="146" t="s">
        <v>74</v>
      </c>
      <c r="E27" s="19" t="s">
        <v>75</v>
      </c>
      <c r="F27" s="19" t="s">
        <v>76</v>
      </c>
      <c r="G27" s="20" t="s">
        <v>77</v>
      </c>
      <c r="H27" s="127"/>
      <c r="J27" s="15"/>
      <c r="K27" s="17"/>
    </row>
    <row r="28" spans="1:11" ht="18.75" customHeight="1" x14ac:dyDescent="0.25">
      <c r="A28" s="131"/>
      <c r="B28" s="9" t="s">
        <v>124</v>
      </c>
      <c r="C28" s="166"/>
      <c r="D28" s="23">
        <v>1149066</v>
      </c>
      <c r="E28" s="21">
        <f t="shared" ref="E28:E34" si="0">C28+D28</f>
        <v>1149066</v>
      </c>
      <c r="F28" s="185">
        <v>1149066</v>
      </c>
      <c r="G28" s="22">
        <f t="shared" ref="G28:G33" si="1">E28-F28</f>
        <v>0</v>
      </c>
      <c r="H28" s="127"/>
      <c r="J28" s="15"/>
      <c r="K28" s="17"/>
    </row>
    <row r="29" spans="1:11" ht="18.75" customHeight="1" x14ac:dyDescent="0.25">
      <c r="A29" s="131"/>
      <c r="B29" s="9" t="s">
        <v>125</v>
      </c>
      <c r="C29" s="21">
        <f>G28</f>
        <v>0</v>
      </c>
      <c r="D29" s="23">
        <v>1351843</v>
      </c>
      <c r="E29" s="21">
        <f t="shared" si="0"/>
        <v>1351843</v>
      </c>
      <c r="F29" s="186">
        <v>1351843</v>
      </c>
      <c r="G29" s="22">
        <f t="shared" si="1"/>
        <v>0</v>
      </c>
      <c r="H29" s="127"/>
      <c r="J29" s="15"/>
      <c r="K29" s="17"/>
    </row>
    <row r="30" spans="1:11" ht="18.75" customHeight="1" x14ac:dyDescent="0.25">
      <c r="A30" s="131"/>
      <c r="B30" s="9" t="s">
        <v>126</v>
      </c>
      <c r="C30" s="21">
        <f>G29</f>
        <v>0</v>
      </c>
      <c r="D30" s="23">
        <v>1630188</v>
      </c>
      <c r="E30" s="21">
        <f t="shared" si="0"/>
        <v>1630188</v>
      </c>
      <c r="F30" s="23">
        <v>1630188</v>
      </c>
      <c r="G30" s="22">
        <f t="shared" si="1"/>
        <v>0</v>
      </c>
      <c r="H30" s="127"/>
      <c r="J30" s="15"/>
      <c r="K30" s="17"/>
    </row>
    <row r="31" spans="1:11" ht="18.75" customHeight="1" x14ac:dyDescent="0.25">
      <c r="A31" s="131"/>
      <c r="B31" s="9" t="s">
        <v>234</v>
      </c>
      <c r="C31" s="21">
        <f>G30</f>
        <v>0</v>
      </c>
      <c r="D31" s="23">
        <v>1634291</v>
      </c>
      <c r="E31" s="21">
        <f t="shared" si="0"/>
        <v>1634291</v>
      </c>
      <c r="F31" s="23">
        <v>1634291</v>
      </c>
      <c r="G31" s="22">
        <f t="shared" si="1"/>
        <v>0</v>
      </c>
      <c r="H31" s="127"/>
      <c r="J31" s="15"/>
      <c r="K31" s="17"/>
    </row>
    <row r="32" spans="1:11" ht="18.75" customHeight="1" x14ac:dyDescent="0.25">
      <c r="A32" s="131"/>
      <c r="B32" s="9" t="s">
        <v>238</v>
      </c>
      <c r="C32" s="21">
        <f>G31</f>
        <v>0</v>
      </c>
      <c r="D32" s="23">
        <v>1988235</v>
      </c>
      <c r="E32" s="21">
        <f t="shared" si="0"/>
        <v>1988235</v>
      </c>
      <c r="F32" s="23">
        <v>1988235</v>
      </c>
      <c r="G32" s="22">
        <f t="shared" si="1"/>
        <v>0</v>
      </c>
      <c r="H32" s="127"/>
      <c r="J32" s="15"/>
      <c r="K32" s="17"/>
    </row>
    <row r="33" spans="1:11" ht="18.75" customHeight="1" x14ac:dyDescent="0.25">
      <c r="A33" s="131"/>
      <c r="B33" s="9" t="s">
        <v>239</v>
      </c>
      <c r="C33" s="21">
        <f t="shared" ref="C33" si="2">G32</f>
        <v>0</v>
      </c>
      <c r="D33" s="23">
        <v>1759812.99</v>
      </c>
      <c r="E33" s="21">
        <f t="shared" si="0"/>
        <v>1759812.99</v>
      </c>
      <c r="F33" s="23">
        <v>1759812.99</v>
      </c>
      <c r="G33" s="22">
        <f t="shared" si="1"/>
        <v>0</v>
      </c>
      <c r="H33" s="127" t="s">
        <v>4615</v>
      </c>
      <c r="J33" s="15"/>
      <c r="K33" s="17"/>
    </row>
    <row r="34" spans="1:11" ht="18.75" customHeight="1" x14ac:dyDescent="0.25">
      <c r="A34" s="131"/>
      <c r="B34" s="9" t="s">
        <v>244</v>
      </c>
      <c r="C34" s="167"/>
      <c r="D34" s="23">
        <v>1716283</v>
      </c>
      <c r="E34" s="21">
        <f t="shared" si="0"/>
        <v>1716283</v>
      </c>
      <c r="F34" s="165"/>
      <c r="G34" s="165"/>
      <c r="H34" s="127"/>
      <c r="I34" s="124"/>
      <c r="J34" s="124"/>
      <c r="K34" s="17"/>
    </row>
    <row r="35" spans="1:11" ht="18.75" customHeight="1" x14ac:dyDescent="0.25">
      <c r="A35" s="131"/>
      <c r="B35" s="9" t="s">
        <v>243</v>
      </c>
      <c r="C35" s="126"/>
      <c r="D35" s="126"/>
      <c r="E35" s="126"/>
      <c r="F35" s="23">
        <v>1716283</v>
      </c>
      <c r="G35" s="24">
        <f>E34-F35</f>
        <v>0</v>
      </c>
      <c r="H35" s="127" t="s">
        <v>4613</v>
      </c>
      <c r="I35" s="124"/>
      <c r="J35" s="124"/>
      <c r="K35" s="17"/>
    </row>
    <row r="36" spans="1:11" ht="18.75" customHeight="1" x14ac:dyDescent="0.25">
      <c r="A36" s="131"/>
      <c r="B36" s="123" t="s">
        <v>240</v>
      </c>
      <c r="C36" s="25"/>
      <c r="D36" s="25">
        <f>SUM(D28:D35)</f>
        <v>11229718.99</v>
      </c>
      <c r="E36" s="25"/>
      <c r="F36" s="25">
        <f>SUM(F28:F35)</f>
        <v>11229718.99</v>
      </c>
      <c r="G36" s="125"/>
      <c r="H36" s="127"/>
      <c r="I36" s="124"/>
      <c r="J36" s="124"/>
      <c r="K36" s="17"/>
    </row>
    <row r="37" spans="1:11" ht="18.75" customHeight="1" x14ac:dyDescent="0.3">
      <c r="A37" s="148"/>
      <c r="B37" s="148"/>
      <c r="C37" s="148"/>
      <c r="D37" s="148"/>
      <c r="E37" s="148"/>
      <c r="F37" s="148"/>
      <c r="G37" s="148"/>
      <c r="H37" s="127"/>
      <c r="I37" s="124"/>
      <c r="J37" s="124"/>
      <c r="K37" s="17"/>
    </row>
    <row r="38" spans="1:11" ht="15.75" x14ac:dyDescent="0.25">
      <c r="A38" s="131" t="s">
        <v>101</v>
      </c>
      <c r="B38" s="149" t="s">
        <v>242</v>
      </c>
      <c r="C38" s="144"/>
      <c r="D38" s="228" t="s">
        <v>122</v>
      </c>
      <c r="E38" s="229"/>
      <c r="F38" s="229"/>
      <c r="G38" s="229"/>
      <c r="H38" s="229"/>
      <c r="I38" s="124"/>
      <c r="J38" s="124"/>
      <c r="K38" s="17"/>
    </row>
    <row r="39" spans="1:11" ht="15.75" x14ac:dyDescent="0.25">
      <c r="A39" s="131"/>
      <c r="B39" s="150" t="s">
        <v>85</v>
      </c>
      <c r="C39" s="151">
        <f>C44+C46</f>
        <v>217804.80999999997</v>
      </c>
      <c r="D39" s="127"/>
      <c r="E39" s="127"/>
      <c r="F39" s="127"/>
      <c r="G39" s="127"/>
      <c r="H39" s="127"/>
      <c r="J39" s="15"/>
      <c r="K39" s="17"/>
    </row>
    <row r="40" spans="1:11" ht="6.75" customHeight="1" x14ac:dyDescent="0.25">
      <c r="A40" s="131"/>
      <c r="B40" s="152"/>
      <c r="C40" s="153"/>
      <c r="D40" s="127"/>
      <c r="E40" s="127"/>
      <c r="F40" s="127"/>
      <c r="G40" s="127"/>
      <c r="H40" s="127"/>
      <c r="J40" s="15"/>
      <c r="K40" s="17"/>
    </row>
    <row r="41" spans="1:11" ht="15.75" x14ac:dyDescent="0.25">
      <c r="A41" s="131"/>
      <c r="B41" s="134" t="s">
        <v>78</v>
      </c>
      <c r="C41" s="154" t="s">
        <v>79</v>
      </c>
      <c r="D41" s="127"/>
      <c r="E41" s="127"/>
      <c r="F41" s="127"/>
      <c r="G41" s="127"/>
      <c r="H41" s="127"/>
      <c r="J41" s="15"/>
      <c r="K41" s="17"/>
    </row>
    <row r="42" spans="1:11" ht="15.75" x14ac:dyDescent="0.25">
      <c r="A42" s="131"/>
      <c r="B42" s="134" t="s">
        <v>80</v>
      </c>
      <c r="C42" s="26">
        <v>217804.80999999997</v>
      </c>
      <c r="D42" s="127"/>
      <c r="E42" s="127"/>
      <c r="F42" s="127"/>
      <c r="G42" s="127"/>
      <c r="H42" s="127"/>
      <c r="J42" s="15"/>
      <c r="K42" s="17"/>
    </row>
    <row r="43" spans="1:11" ht="15.75" x14ac:dyDescent="0.25">
      <c r="A43" s="131"/>
      <c r="B43" s="134" t="s">
        <v>81</v>
      </c>
      <c r="C43" s="26"/>
      <c r="D43" s="127"/>
      <c r="E43" s="127"/>
      <c r="F43" s="127"/>
      <c r="G43" s="127"/>
      <c r="H43" s="127"/>
      <c r="J43" s="15"/>
      <c r="K43" s="17"/>
    </row>
    <row r="44" spans="1:11" ht="15.75" x14ac:dyDescent="0.25">
      <c r="A44" s="131"/>
      <c r="B44" s="134" t="s">
        <v>82</v>
      </c>
      <c r="C44" s="147">
        <f>SUM(C42:C43)</f>
        <v>217804.80999999997</v>
      </c>
      <c r="D44" s="127"/>
      <c r="E44" s="127"/>
      <c r="F44" s="127"/>
      <c r="G44" s="127"/>
      <c r="H44" s="127"/>
      <c r="J44" s="15"/>
      <c r="K44" s="17"/>
    </row>
    <row r="45" spans="1:11" ht="15.75" x14ac:dyDescent="0.25">
      <c r="A45" s="131"/>
      <c r="B45" s="134"/>
      <c r="C45" s="147"/>
      <c r="D45" s="127"/>
      <c r="E45" s="127"/>
      <c r="F45" s="127"/>
      <c r="G45" s="127"/>
      <c r="H45" s="127"/>
      <c r="J45" s="15"/>
      <c r="K45" s="17"/>
    </row>
    <row r="46" spans="1:11" ht="15.75" x14ac:dyDescent="0.25">
      <c r="A46" s="131"/>
      <c r="B46" s="155" t="s">
        <v>121</v>
      </c>
      <c r="C46" s="156">
        <f>SUM(Table14[Amount])</f>
        <v>0</v>
      </c>
      <c r="D46" s="127"/>
      <c r="E46" s="127"/>
      <c r="F46" s="127"/>
      <c r="G46" s="127"/>
      <c r="H46" s="127"/>
      <c r="J46" s="15"/>
      <c r="K46" s="17"/>
    </row>
    <row r="47" spans="1:11" ht="15.75" x14ac:dyDescent="0.25">
      <c r="A47" s="131"/>
      <c r="B47" s="157" t="s">
        <v>120</v>
      </c>
      <c r="C47" s="158" t="s">
        <v>79</v>
      </c>
      <c r="D47" s="127"/>
      <c r="E47" s="127"/>
      <c r="F47" s="127"/>
      <c r="G47" s="127"/>
      <c r="H47" s="127"/>
      <c r="J47" s="15"/>
      <c r="K47" s="17"/>
    </row>
    <row r="48" spans="1:11" ht="15.75" x14ac:dyDescent="0.25">
      <c r="A48" s="131"/>
      <c r="B48" s="27" t="s">
        <v>83</v>
      </c>
      <c r="C48" s="26"/>
      <c r="D48" s="127"/>
      <c r="E48" s="127"/>
      <c r="F48" s="127"/>
      <c r="G48" s="127"/>
      <c r="H48" s="127"/>
      <c r="J48" s="15"/>
      <c r="K48" s="17"/>
    </row>
    <row r="49" spans="1:11" ht="15.75" x14ac:dyDescent="0.25">
      <c r="A49" s="131"/>
      <c r="B49" s="27" t="s">
        <v>84</v>
      </c>
      <c r="C49" s="26"/>
      <c r="D49" s="127"/>
      <c r="E49" s="127"/>
      <c r="F49" s="127"/>
      <c r="G49" s="127"/>
      <c r="H49" s="127"/>
      <c r="I49" s="28"/>
      <c r="J49" s="15"/>
      <c r="K49" s="29"/>
    </row>
    <row r="50" spans="1:11" ht="15.75" x14ac:dyDescent="0.25">
      <c r="A50" s="131"/>
      <c r="B50" s="27" t="s">
        <v>119</v>
      </c>
      <c r="C50" s="26"/>
      <c r="D50" s="127"/>
      <c r="E50" s="127"/>
      <c r="F50" s="127"/>
      <c r="G50" s="127"/>
      <c r="H50" s="127"/>
      <c r="I50" s="30"/>
      <c r="J50" s="15"/>
      <c r="K50" s="17"/>
    </row>
    <row r="51" spans="1:11" ht="15.75" x14ac:dyDescent="0.25">
      <c r="A51" s="131"/>
      <c r="B51" s="27" t="s">
        <v>118</v>
      </c>
      <c r="C51" s="26"/>
      <c r="D51" s="127"/>
      <c r="E51" s="127"/>
      <c r="F51" s="127"/>
      <c r="G51" s="127"/>
      <c r="H51" s="127"/>
      <c r="I51" s="30"/>
      <c r="J51" s="15"/>
      <c r="K51" s="17"/>
    </row>
    <row r="52" spans="1:11" ht="15.75" x14ac:dyDescent="0.25">
      <c r="A52" s="131"/>
      <c r="B52" s="27" t="s">
        <v>117</v>
      </c>
      <c r="C52" s="26"/>
      <c r="D52" s="127"/>
      <c r="E52" s="127"/>
      <c r="F52" s="127"/>
      <c r="G52" s="127"/>
      <c r="H52" s="127"/>
      <c r="I52" s="30"/>
      <c r="J52" s="15"/>
      <c r="K52" s="17"/>
    </row>
    <row r="53" spans="1:11" ht="15.75" x14ac:dyDescent="0.25">
      <c r="A53" s="131"/>
      <c r="B53" s="27" t="s">
        <v>116</v>
      </c>
      <c r="C53" s="26"/>
      <c r="D53" s="127"/>
      <c r="E53" s="127"/>
      <c r="F53" s="127"/>
      <c r="G53" s="127"/>
      <c r="H53" s="127"/>
      <c r="J53" s="15"/>
      <c r="K53" s="17"/>
    </row>
    <row r="54" spans="1:11" ht="15.75" x14ac:dyDescent="0.25">
      <c r="A54" s="131"/>
      <c r="B54" s="31" t="s">
        <v>115</v>
      </c>
      <c r="C54" s="32"/>
      <c r="D54" s="127"/>
      <c r="E54" s="127"/>
      <c r="F54" s="127"/>
      <c r="G54" s="127"/>
      <c r="H54" s="127"/>
      <c r="J54" s="15"/>
      <c r="K54" s="17"/>
    </row>
    <row r="55" spans="1:11" ht="15.75" x14ac:dyDescent="0.25">
      <c r="A55" s="131"/>
      <c r="B55" s="129"/>
      <c r="C55" s="159"/>
      <c r="D55" s="127"/>
      <c r="E55" s="127"/>
      <c r="F55" s="127"/>
      <c r="G55" s="127"/>
      <c r="H55" s="127"/>
      <c r="J55" s="15"/>
      <c r="K55" s="17"/>
    </row>
    <row r="56" spans="1:11" ht="15.75" x14ac:dyDescent="0.25">
      <c r="A56" s="131"/>
      <c r="B56" s="160"/>
      <c r="C56" s="161"/>
      <c r="D56" s="161"/>
      <c r="E56" s="161"/>
      <c r="F56" s="161"/>
      <c r="G56" s="127"/>
      <c r="H56" s="127"/>
      <c r="J56" s="14"/>
      <c r="K56" s="17"/>
    </row>
    <row r="57" spans="1:11" ht="15.75" x14ac:dyDescent="0.25">
      <c r="A57" s="131"/>
      <c r="B57" s="162"/>
      <c r="C57" s="163"/>
      <c r="D57" s="163"/>
      <c r="E57" s="164"/>
      <c r="F57" s="163"/>
      <c r="G57" s="127"/>
      <c r="H57" s="127"/>
      <c r="J57" s="14"/>
      <c r="K57" s="17"/>
    </row>
  </sheetData>
  <mergeCells count="4">
    <mergeCell ref="A10:G10"/>
    <mergeCell ref="C23:G23"/>
    <mergeCell ref="A25:G25"/>
    <mergeCell ref="D38:H38"/>
  </mergeCells>
  <pageMargins left="0.70866141732283472" right="0.70866141732283472" top="0.74803149606299213" bottom="0.74803149606299213" header="0.31496062992125984" footer="0.31496062992125984"/>
  <pageSetup paperSize="8" scale="81" orientation="landscape" cellComments="asDisplayed" r:id="rId1"/>
  <ignoredErrors>
    <ignoredError sqref="C44" unlocked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E6" sqref="E6"/>
    </sheetView>
  </sheetViews>
  <sheetFormatPr defaultColWidth="8.85546875" defaultRowHeight="12.75" x14ac:dyDescent="0.2"/>
  <cols>
    <col min="1" max="1" width="15.42578125" style="33" customWidth="1"/>
    <col min="2" max="2" width="0.85546875" style="43" customWidth="1"/>
    <col min="3" max="3" width="16.5703125" style="33" customWidth="1"/>
    <col min="4" max="4" width="0.85546875" style="43" customWidth="1"/>
    <col min="5" max="5" width="17.28515625" style="33" customWidth="1"/>
    <col min="6" max="6" width="0.85546875" style="43" customWidth="1"/>
    <col min="7" max="7" width="44.42578125" style="42" customWidth="1"/>
    <col min="8" max="8" width="0.85546875" style="43" customWidth="1"/>
    <col min="9" max="9" width="16.7109375" style="33" customWidth="1"/>
    <col min="10" max="16384" width="8.85546875" style="33"/>
  </cols>
  <sheetData>
    <row r="1" spans="1:9" s="48" customFormat="1" ht="25.5" x14ac:dyDescent="0.2">
      <c r="A1" s="49" t="s">
        <v>8</v>
      </c>
      <c r="B1" s="50"/>
      <c r="C1" s="49" t="s">
        <v>13</v>
      </c>
      <c r="D1" s="50"/>
      <c r="E1" s="49" t="s">
        <v>18</v>
      </c>
      <c r="F1" s="50"/>
      <c r="G1" s="51" t="s">
        <v>24</v>
      </c>
      <c r="H1" s="50"/>
      <c r="I1" s="49" t="s">
        <v>29</v>
      </c>
    </row>
    <row r="2" spans="1:9" x14ac:dyDescent="0.2">
      <c r="A2" s="45" t="s">
        <v>193</v>
      </c>
      <c r="B2" s="46"/>
      <c r="C2" s="41" t="s">
        <v>30</v>
      </c>
      <c r="D2" s="47"/>
      <c r="E2" s="41" t="s">
        <v>208</v>
      </c>
      <c r="F2" s="47"/>
      <c r="G2" s="42" t="s">
        <v>144</v>
      </c>
      <c r="H2" s="47"/>
      <c r="I2" s="41" t="s">
        <v>192</v>
      </c>
    </row>
    <row r="3" spans="1:9" x14ac:dyDescent="0.2">
      <c r="A3" s="45" t="s">
        <v>191</v>
      </c>
      <c r="B3" s="46"/>
      <c r="C3" s="41" t="s">
        <v>31</v>
      </c>
      <c r="D3" s="47"/>
      <c r="E3" s="41" t="s">
        <v>190</v>
      </c>
      <c r="F3" s="47"/>
      <c r="G3" s="42" t="s">
        <v>145</v>
      </c>
      <c r="H3" s="47"/>
      <c r="I3" s="41" t="s">
        <v>39</v>
      </c>
    </row>
    <row r="4" spans="1:9" x14ac:dyDescent="0.2">
      <c r="A4" s="45" t="s">
        <v>189</v>
      </c>
      <c r="B4" s="46"/>
      <c r="C4" s="41" t="s">
        <v>235</v>
      </c>
      <c r="D4" s="47"/>
      <c r="E4" s="45" t="s">
        <v>188</v>
      </c>
      <c r="F4" s="44"/>
      <c r="G4" s="42" t="s">
        <v>146</v>
      </c>
      <c r="H4" s="47"/>
      <c r="I4" s="41" t="s">
        <v>187</v>
      </c>
    </row>
    <row r="5" spans="1:9" x14ac:dyDescent="0.2">
      <c r="A5" s="45" t="s">
        <v>162</v>
      </c>
      <c r="B5" s="46"/>
      <c r="C5" s="41" t="s">
        <v>36</v>
      </c>
      <c r="D5" s="47"/>
      <c r="E5" s="45" t="s">
        <v>186</v>
      </c>
      <c r="F5" s="44"/>
      <c r="G5" s="42" t="s">
        <v>151</v>
      </c>
      <c r="H5" s="47"/>
      <c r="I5" s="41" t="s">
        <v>40</v>
      </c>
    </row>
    <row r="6" spans="1:9" ht="38.25" x14ac:dyDescent="0.2">
      <c r="A6" s="45" t="s">
        <v>35</v>
      </c>
      <c r="B6" s="46"/>
      <c r="C6" s="41" t="s">
        <v>158</v>
      </c>
      <c r="D6" s="47"/>
      <c r="E6" s="45" t="s">
        <v>184</v>
      </c>
      <c r="F6" s="44"/>
      <c r="G6" s="42" t="s">
        <v>143</v>
      </c>
      <c r="H6" s="47"/>
      <c r="I6" s="41" t="s">
        <v>183</v>
      </c>
    </row>
    <row r="7" spans="1:9" ht="25.5" x14ac:dyDescent="0.2">
      <c r="A7" s="45" t="s">
        <v>167</v>
      </c>
      <c r="B7" s="46"/>
      <c r="C7" s="41"/>
      <c r="D7" s="47"/>
      <c r="E7" s="45" t="s">
        <v>32</v>
      </c>
      <c r="F7" s="44"/>
      <c r="G7" s="42" t="s">
        <v>150</v>
      </c>
      <c r="H7" s="47"/>
      <c r="I7" s="41" t="s">
        <v>181</v>
      </c>
    </row>
    <row r="8" spans="1:9" x14ac:dyDescent="0.2">
      <c r="A8" s="33" t="s">
        <v>159</v>
      </c>
      <c r="B8" s="46"/>
      <c r="C8" s="41"/>
      <c r="D8" s="47"/>
      <c r="E8" s="45" t="s">
        <v>179</v>
      </c>
      <c r="F8" s="44"/>
      <c r="G8" s="42" t="s">
        <v>148</v>
      </c>
      <c r="H8" s="47"/>
      <c r="I8" s="41" t="s">
        <v>178</v>
      </c>
    </row>
    <row r="9" spans="1:9" ht="25.5" x14ac:dyDescent="0.2">
      <c r="A9" s="45" t="s">
        <v>185</v>
      </c>
      <c r="B9" s="46"/>
      <c r="C9" s="41"/>
      <c r="D9" s="47"/>
      <c r="E9" s="45" t="s">
        <v>209</v>
      </c>
      <c r="F9" s="44"/>
      <c r="G9" s="42" t="s">
        <v>147</v>
      </c>
      <c r="I9" s="41" t="s">
        <v>175</v>
      </c>
    </row>
    <row r="10" spans="1:9" x14ac:dyDescent="0.2">
      <c r="A10" s="33" t="s">
        <v>160</v>
      </c>
      <c r="B10" s="46"/>
      <c r="E10" s="45" t="s">
        <v>37</v>
      </c>
      <c r="F10" s="44"/>
      <c r="G10" s="42" t="s">
        <v>155</v>
      </c>
      <c r="I10" s="41" t="s">
        <v>172</v>
      </c>
    </row>
    <row r="11" spans="1:9" ht="25.5" x14ac:dyDescent="0.2">
      <c r="A11" s="45" t="s">
        <v>182</v>
      </c>
      <c r="B11" s="46"/>
      <c r="E11" s="45" t="s">
        <v>176</v>
      </c>
      <c r="F11" s="44"/>
      <c r="G11" s="42" t="s">
        <v>149</v>
      </c>
      <c r="I11" s="41" t="s">
        <v>170</v>
      </c>
    </row>
    <row r="12" spans="1:9" ht="25.5" x14ac:dyDescent="0.2">
      <c r="A12" s="45" t="s">
        <v>164</v>
      </c>
      <c r="B12" s="46"/>
      <c r="E12" s="45" t="s">
        <v>173</v>
      </c>
      <c r="F12" s="44"/>
      <c r="G12" s="42" t="s">
        <v>154</v>
      </c>
      <c r="I12" s="33" t="s">
        <v>158</v>
      </c>
    </row>
    <row r="13" spans="1:9" ht="25.5" x14ac:dyDescent="0.2">
      <c r="A13" s="45" t="s">
        <v>180</v>
      </c>
      <c r="B13" s="46"/>
      <c r="E13" s="45" t="s">
        <v>33</v>
      </c>
      <c r="F13" s="44"/>
      <c r="G13" s="42" t="s">
        <v>156</v>
      </c>
    </row>
    <row r="14" spans="1:9" ht="25.5" x14ac:dyDescent="0.2">
      <c r="A14" s="45" t="s">
        <v>177</v>
      </c>
      <c r="B14" s="44"/>
      <c r="E14" s="45" t="s">
        <v>168</v>
      </c>
      <c r="F14" s="44"/>
      <c r="G14" s="42" t="s">
        <v>153</v>
      </c>
    </row>
    <row r="15" spans="1:9" x14ac:dyDescent="0.2">
      <c r="A15" s="45" t="s">
        <v>174</v>
      </c>
      <c r="B15" s="44"/>
      <c r="E15" s="45" t="s">
        <v>166</v>
      </c>
      <c r="F15" s="44"/>
      <c r="G15" s="42" t="s">
        <v>152</v>
      </c>
    </row>
    <row r="16" spans="1:9" ht="25.5" x14ac:dyDescent="0.2">
      <c r="A16" s="45" t="s">
        <v>171</v>
      </c>
      <c r="E16" s="45" t="s">
        <v>163</v>
      </c>
      <c r="G16" s="42" t="s">
        <v>34</v>
      </c>
    </row>
    <row r="17" spans="1:7" x14ac:dyDescent="0.2">
      <c r="A17" s="45" t="s">
        <v>169</v>
      </c>
      <c r="E17" s="45" t="s">
        <v>161</v>
      </c>
      <c r="G17" s="42" t="s">
        <v>158</v>
      </c>
    </row>
    <row r="18" spans="1:7" x14ac:dyDescent="0.2">
      <c r="A18" s="45" t="s">
        <v>165</v>
      </c>
      <c r="E18" s="33" t="s">
        <v>158</v>
      </c>
    </row>
    <row r="19" spans="1:7" x14ac:dyDescent="0.2">
      <c r="A19" s="33" t="s">
        <v>158</v>
      </c>
      <c r="E19" s="33" t="s">
        <v>34</v>
      </c>
    </row>
  </sheetData>
  <sortState ref="G2:G19">
    <sortCondition ref="G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24dfb7-a69e-40eb-b94f-44b9ca9c25ed"/>
    <ma1e1476e2da4a8285b0d5a6fb6eb3aa xmlns="2e24dfb7-a69e-40eb-b94f-44b9ca9c25ed">
      <Terms xmlns="http://schemas.microsoft.com/office/infopath/2007/PartnerControls"/>
    </ma1e1476e2da4a8285b0d5a6fb6eb3aa>
    <f10b98357e764668b22ca9b99f636a05 xmlns="2e24dfb7-a69e-40eb-b94f-44b9ca9c25ed">
      <Terms xmlns="http://schemas.microsoft.com/office/infopath/2007/PartnerControls"/>
    </f10b98357e764668b22ca9b99f636a05>
    <j7485b05011b4e2182e290ceca5b3b39 xmlns="2e24dfb7-a69e-40eb-b94f-44b9ca9c25ed">
      <Terms xmlns="http://schemas.microsoft.com/office/infopath/2007/PartnerControls"/>
    </j7485b05011b4e2182e290ceca5b3b39>
    <_dlc_DocId xmlns="660eae09-7e71-49fd-b685-1710e5678a34">K2UPQHYVSZU4-37777433-11275</_dlc_DocId>
    <_dlc_DocIdUrl xmlns="660eae09-7e71-49fd-b685-1710e5678a34">
      <Url>https://ukri.sharepoint.com/sites/og_data-mi-Analysis/_layouts/15/DocIdRedir.aspx?ID=K2UPQHYVSZU4-37777433-11275</Url>
      <Description>K2UPQHYVSZU4-37777433-11275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UKRI Document" ma:contentTypeID="0x01010070578BAA2FD0B349B2A10FB98530B9300014E95DEA26A27047AA11C5C5BDB881E4" ma:contentTypeVersion="8" ma:contentTypeDescription="Create a new document." ma:contentTypeScope="" ma:versionID="b19bec9dd5c18a0075b7efe94b22325e">
  <xsd:schema xmlns:xsd="http://www.w3.org/2001/XMLSchema" xmlns:xs="http://www.w3.org/2001/XMLSchema" xmlns:p="http://schemas.microsoft.com/office/2006/metadata/properties" xmlns:ns2="2e24dfb7-a69e-40eb-b94f-44b9ca9c25ed" xmlns:ns3="660eae09-7e71-49fd-b685-1710e5678a34" targetNamespace="http://schemas.microsoft.com/office/2006/metadata/properties" ma:root="true" ma:fieldsID="dcfa20c4ec4a2ac6b4c08798184ccb65" ns2:_="" ns3:_="">
    <xsd:import namespace="2e24dfb7-a69e-40eb-b94f-44b9ca9c25ed"/>
    <xsd:import namespace="660eae09-7e71-49fd-b685-1710e5678a34"/>
    <xsd:element name="properties">
      <xsd:complexType>
        <xsd:sequence>
          <xsd:element name="documentManagement">
            <xsd:complexType>
              <xsd:all>
                <xsd:element ref="ns2:j7485b05011b4e2182e290ceca5b3b39" minOccurs="0"/>
                <xsd:element ref="ns2:TaxCatchAll" minOccurs="0"/>
                <xsd:element ref="ns2:TaxCatchAllLabel" minOccurs="0"/>
                <xsd:element ref="ns2:f10b98357e764668b22ca9b99f636a05" minOccurs="0"/>
                <xsd:element ref="ns2:ma1e1476e2da4a8285b0d5a6fb6eb3aa"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j7485b05011b4e2182e290ceca5b3b39" ma:index="8" nillable="true" ma:taxonomy="true" ma:internalName="j7485b05011b4e2182e290ceca5b3b39" ma:taxonomyFieldName="SecurityClassification" ma:displayName="Security Classification" ma:fieldId="{37485b05-011b-4e21-82e2-90ceca5b3b39}" ma:sspId="2f5dd817-92c5-4985-aefa-795407915ae2" ma:termSetId="89e39cdb-ce08-4b2d-995a-7da2412f238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4db5700-109b-4c74-b600-4766fdf935f3}" ma:internalName="TaxCatchAll" ma:showField="CatchAllData" ma:web="660eae09-7e71-49fd-b685-1710e5678a3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4db5700-109b-4c74-b600-4766fdf935f3}" ma:internalName="TaxCatchAllLabel" ma:readOnly="true" ma:showField="CatchAllDataLabel" ma:web="660eae09-7e71-49fd-b685-1710e5678a34">
      <xsd:complexType>
        <xsd:complexContent>
          <xsd:extension base="dms:MultiChoiceLookup">
            <xsd:sequence>
              <xsd:element name="Value" type="dms:Lookup" maxOccurs="unbounded" minOccurs="0" nillable="true"/>
            </xsd:sequence>
          </xsd:extension>
        </xsd:complexContent>
      </xsd:complexType>
    </xsd:element>
    <xsd:element name="f10b98357e764668b22ca9b99f636a05" ma:index="12" nillable="true" ma:taxonomy="true" ma:internalName="f10b98357e764668b22ca9b99f636a05" ma:taxonomyFieldName="DocumentType" ma:displayName="Document Type" ma:fieldId="{f10b9835-7e76-4668-b22c-a9b99f636a05}" ma:sspId="2f5dd817-92c5-4985-aefa-795407915ae2" ma:termSetId="8f21a149-e382-4987-aff3-e529ede7ffdc" ma:anchorId="00000000-0000-0000-0000-000000000000" ma:open="false" ma:isKeyword="false">
      <xsd:complexType>
        <xsd:sequence>
          <xsd:element ref="pc:Terms" minOccurs="0" maxOccurs="1"/>
        </xsd:sequence>
      </xsd:complexType>
    </xsd:element>
    <xsd:element name="ma1e1476e2da4a8285b0d5a6fb6eb3aa" ma:index="14" nillable="true" ma:taxonomy="true" ma:internalName="ma1e1476e2da4a8285b0d5a6fb6eb3aa" ma:taxonomyFieldName="DocOriginBU" ma:displayName="Business Unit Origin" ma:default="" ma:fieldId="{6a1e1476-e2da-4a82-85b0-d5a6fb6eb3aa}" ma:sspId="2f5dd817-92c5-4985-aefa-795407915ae2" ma:termSetId="4b73e7db-9d2f-4f87-833c-b0527d80970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0eae09-7e71-49fd-b685-1710e5678a34"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f5dd817-92c5-4985-aefa-795407915ae2" ContentTypeId="0x01010070578BAA2FD0B349B2A10FB98530B930"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D6DCC0-04EB-45CF-9CCF-4734B554EE64}">
  <ds:schemaRefs>
    <ds:schemaRef ds:uri="http://www.w3.org/XML/1998/namespace"/>
    <ds:schemaRef ds:uri="http://schemas.microsoft.com/office/2006/metadata/properties"/>
    <ds:schemaRef ds:uri="http://schemas.microsoft.com/office/2006/documentManagement/types"/>
    <ds:schemaRef ds:uri="660eae09-7e71-49fd-b685-1710e5678a34"/>
    <ds:schemaRef ds:uri="http://purl.org/dc/terms/"/>
    <ds:schemaRef ds:uri="http://purl.org/dc/elements/1.1/"/>
    <ds:schemaRef ds:uri="http://purl.org/dc/dcmitype/"/>
    <ds:schemaRef ds:uri="2e24dfb7-a69e-40eb-b94f-44b9ca9c25ed"/>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DBB52B1-B3BA-4BCB-B0CC-2EFD445C1DCE}">
  <ds:schemaRefs>
    <ds:schemaRef ds:uri="http://schemas.microsoft.com/sharepoint/events"/>
  </ds:schemaRefs>
</ds:datastoreItem>
</file>

<file path=customXml/itemProps3.xml><?xml version="1.0" encoding="utf-8"?>
<ds:datastoreItem xmlns:ds="http://schemas.openxmlformats.org/officeDocument/2006/customXml" ds:itemID="{FC866C73-46BB-45C3-877C-174E0D6281F6}">
  <ds:schemaRefs>
    <ds:schemaRef ds:uri="http://schemas.microsoft.com/office/2006/metadata/customXsn"/>
  </ds:schemaRefs>
</ds:datastoreItem>
</file>

<file path=customXml/itemProps4.xml><?xml version="1.0" encoding="utf-8"?>
<ds:datastoreItem xmlns:ds="http://schemas.openxmlformats.org/officeDocument/2006/customXml" ds:itemID="{E479207B-21C0-42C1-9913-8A36162FA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24dfb7-a69e-40eb-b94f-44b9ca9c25ed"/>
    <ds:schemaRef ds:uri="660eae09-7e71-49fd-b685-1710e5678a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1156E49-45DB-4934-9B8E-6153F6694F81}">
  <ds:schemaRefs>
    <ds:schemaRef ds:uri="Microsoft.SharePoint.Taxonomy.ContentTypeSync"/>
  </ds:schemaRefs>
</ds:datastoreItem>
</file>

<file path=customXml/itemProps6.xml><?xml version="1.0" encoding="utf-8"?>
<ds:datastoreItem xmlns:ds="http://schemas.openxmlformats.org/officeDocument/2006/customXml" ds:itemID="{0C9C04D2-825E-41E5-B57E-773435E3A0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definitions</vt:lpstr>
      <vt:lpstr>Jisc APC template v4</vt:lpstr>
      <vt:lpstr>Discounts, memberships &amp; pre-pa</vt:lpstr>
      <vt:lpstr>RCUK compliance summary</vt:lpstr>
      <vt:lpstr>Constrained values</vt:lpstr>
      <vt:lpstr>'Jisc APC template v4'!Print_Area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Shamash</dc:creator>
  <cp:lastModifiedBy>Catherine Sharp</cp:lastModifiedBy>
  <cp:lastPrinted>2017-03-28T08:44:25Z</cp:lastPrinted>
  <dcterms:created xsi:type="dcterms:W3CDTF">2016-08-09T14:04:46Z</dcterms:created>
  <dcterms:modified xsi:type="dcterms:W3CDTF">2019-04-30T11:44:35Z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0x01010070578BAA2FD0B349B2A10FB98530B9300014E95DEA26A27047AA11C5C5BDB881E4</vt:lpwstr>
  </property>
  <property fmtid="{D5CDD505-2E9C-101B-9397-08002B2CF9AE}" pid="3" name="IsMyDocuments">
    <vt:bool>true</vt:bool>
  </property>
  <property fmtid="{D5CDD505-2E9C-101B-9397-08002B2CF9AE}" pid="4" name="AuthorIds_UIVersion_512">
    <vt:lpwstr>25</vt:lpwstr>
  </property>
  <property fmtid="{D5CDD505-2E9C-101B-9397-08002B2CF9AE}" pid="5" name="DocOriginBU">
    <vt:lpwstr/>
  </property>
  <property fmtid="{D5CDD505-2E9C-101B-9397-08002B2CF9AE}" pid="6" name="SecurityClassification">
    <vt:lpwstr/>
  </property>
  <property fmtid="{D5CDD505-2E9C-101B-9397-08002B2CF9AE}" pid="7" name="DocumentType">
    <vt:lpwstr/>
  </property>
  <property fmtid="{D5CDD505-2E9C-101B-9397-08002B2CF9AE}" pid="8" name="_dlc_DocIdItemGuid">
    <vt:lpwstr>7cfe49cb-9b47-458c-af53-3e81399c483a</vt:lpwstr>
  </property>
</Properties>
</file>